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H:\Formuláře\2020\"/>
    </mc:Choice>
  </mc:AlternateContent>
  <xr:revisionPtr revIDLastSave="0" documentId="13_ncr:1_{0DA9D693-45F0-4B7C-9B39-EBE76EAA551A}" xr6:coauthVersionLast="36" xr6:coauthVersionMax="36" xr10:uidLastSave="{00000000-0000-0000-0000-000000000000}"/>
  <workbookProtection workbookAlgorithmName="SHA-512" workbookHashValue="fxcEiRYTgOKEc3RvSWzGMZ4UVjv0KRngpdwSjlCTBvHsOugfnMzL0WYe1fzFVwoNuTSMfjy6EhzpgBLu/jezZg==" workbookSaltValue="K8iqotLCg4ZzGwX6oTvPFQ==" workbookSpinCount="100000" lockStructure="1"/>
  <bookViews>
    <workbookView xWindow="0" yWindow="0" windowWidth="28800" windowHeight="11700" xr2:uid="{00000000-000D-0000-FFFF-FFFF00000000}"/>
  </bookViews>
  <sheets>
    <sheet name="List1" sheetId="1" r:id="rId1"/>
    <sheet name="List2" sheetId="2" state="veryHidden" r:id="rId2"/>
    <sheet name="List3" sheetId="6" state="veryHidden" r:id="rId3"/>
    <sheet name="List5" sheetId="5" state="veryHidden" r:id="rId4"/>
  </sheets>
  <definedNames>
    <definedName name="_xlnm.Print_Area" localSheetId="0">List1!$A$1:$J$63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2" i="1"/>
  <c r="AP50" i="2" l="1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S5" i="2"/>
  <c r="T5" i="2" s="1"/>
  <c r="U5" i="2" s="1"/>
  <c r="V5" i="2" s="1"/>
  <c r="W5" i="2" s="1"/>
  <c r="X5" i="2" s="1"/>
  <c r="Y5" i="2" s="1"/>
  <c r="Z5" i="2" s="1"/>
  <c r="S6" i="2"/>
  <c r="T6" i="2" s="1"/>
  <c r="U6" i="2" s="1"/>
  <c r="V6" i="2" s="1"/>
  <c r="W6" i="2" s="1"/>
  <c r="X6" i="2" s="1"/>
  <c r="Y6" i="2" s="1"/>
  <c r="Z6" i="2" s="1"/>
  <c r="S7" i="2"/>
  <c r="T7" i="2" s="1"/>
  <c r="U7" i="2" s="1"/>
  <c r="V7" i="2" s="1"/>
  <c r="W7" i="2" s="1"/>
  <c r="X7" i="2" s="1"/>
  <c r="Y7" i="2" s="1"/>
  <c r="Z7" i="2" s="1"/>
  <c r="S8" i="2"/>
  <c r="T8" i="2" s="1"/>
  <c r="U8" i="2" s="1"/>
  <c r="V8" i="2" s="1"/>
  <c r="W8" i="2" s="1"/>
  <c r="X8" i="2" s="1"/>
  <c r="Y8" i="2" s="1"/>
  <c r="Z8" i="2" s="1"/>
  <c r="S9" i="2"/>
  <c r="T9" i="2" s="1"/>
  <c r="U9" i="2" s="1"/>
  <c r="V9" i="2" s="1"/>
  <c r="W9" i="2" s="1"/>
  <c r="X9" i="2" s="1"/>
  <c r="Y9" i="2" s="1"/>
  <c r="Z9" i="2" s="1"/>
  <c r="S10" i="2"/>
  <c r="AL10" i="2" s="1"/>
  <c r="S11" i="2"/>
  <c r="S12" i="2"/>
  <c r="AJ12" i="2" s="1"/>
  <c r="S13" i="2"/>
  <c r="AJ13" i="2" s="1"/>
  <c r="S14" i="2"/>
  <c r="AJ14" i="2" s="1"/>
  <c r="S15" i="2"/>
  <c r="AJ15" i="2" s="1"/>
  <c r="S16" i="2"/>
  <c r="AJ16" i="2" s="1"/>
  <c r="S17" i="2"/>
  <c r="AL17" i="2" s="1"/>
  <c r="S18" i="2"/>
  <c r="AL18" i="2" s="1"/>
  <c r="S19" i="2"/>
  <c r="AL19" i="2" s="1"/>
  <c r="AP19" i="2" s="1"/>
  <c r="S20" i="2"/>
  <c r="AL20" i="2" s="1"/>
  <c r="S21" i="2"/>
  <c r="AL21" i="2" s="1"/>
  <c r="AP21" i="2" s="1"/>
  <c r="S22" i="2"/>
  <c r="T22" i="2" s="1"/>
  <c r="U22" i="2" s="1"/>
  <c r="V22" i="2" s="1"/>
  <c r="W22" i="2" s="1"/>
  <c r="X22" i="2" s="1"/>
  <c r="Y22" i="2" s="1"/>
  <c r="Z22" i="2" s="1"/>
  <c r="S23" i="2"/>
  <c r="T23" i="2" s="1"/>
  <c r="U23" i="2" s="1"/>
  <c r="V23" i="2" s="1"/>
  <c r="W23" i="2" s="1"/>
  <c r="X23" i="2" s="1"/>
  <c r="Y23" i="2" s="1"/>
  <c r="Z23" i="2" s="1"/>
  <c r="S24" i="2"/>
  <c r="AJ24" i="2" s="1"/>
  <c r="S25" i="2"/>
  <c r="AJ25" i="2" s="1"/>
  <c r="S26" i="2"/>
  <c r="AJ26" i="2" s="1"/>
  <c r="S27" i="2"/>
  <c r="AJ27" i="2" s="1"/>
  <c r="S28" i="2"/>
  <c r="AJ28" i="2" s="1"/>
  <c r="S29" i="2"/>
  <c r="AL29" i="2" s="1"/>
  <c r="S30" i="2"/>
  <c r="AL30" i="2" s="1"/>
  <c r="S31" i="2"/>
  <c r="AL31" i="2" s="1"/>
  <c r="S32" i="2"/>
  <c r="AL32" i="2" s="1"/>
  <c r="S33" i="2"/>
  <c r="AL33" i="2" s="1"/>
  <c r="AP33" i="2" s="1"/>
  <c r="S34" i="2"/>
  <c r="T34" i="2" s="1"/>
  <c r="U34" i="2" s="1"/>
  <c r="V34" i="2" s="1"/>
  <c r="W34" i="2" s="1"/>
  <c r="X34" i="2" s="1"/>
  <c r="Y34" i="2" s="1"/>
  <c r="Z34" i="2" s="1"/>
  <c r="S35" i="2"/>
  <c r="T35" i="2" s="1"/>
  <c r="U35" i="2" s="1"/>
  <c r="V35" i="2" s="1"/>
  <c r="W35" i="2" s="1"/>
  <c r="X35" i="2" s="1"/>
  <c r="Y35" i="2" s="1"/>
  <c r="Z35" i="2" s="1"/>
  <c r="S36" i="2"/>
  <c r="AJ36" i="2" s="1"/>
  <c r="S37" i="2"/>
  <c r="AJ37" i="2" s="1"/>
  <c r="S38" i="2"/>
  <c r="AJ38" i="2" s="1"/>
  <c r="S39" i="2"/>
  <c r="AA39" i="2" s="1"/>
  <c r="S40" i="2"/>
  <c r="AJ40" i="2" s="1"/>
  <c r="S41" i="2"/>
  <c r="AL41" i="2" s="1"/>
  <c r="S42" i="2"/>
  <c r="AL42" i="2" s="1"/>
  <c r="S43" i="2"/>
  <c r="AL43" i="2" s="1"/>
  <c r="S44" i="2"/>
  <c r="AA44" i="2" s="1"/>
  <c r="S45" i="2"/>
  <c r="AL45" i="2" s="1"/>
  <c r="S46" i="2"/>
  <c r="T46" i="2" s="1"/>
  <c r="U46" i="2" s="1"/>
  <c r="V46" i="2" s="1"/>
  <c r="W46" i="2" s="1"/>
  <c r="X46" i="2" s="1"/>
  <c r="Y46" i="2" s="1"/>
  <c r="Z46" i="2" s="1"/>
  <c r="S47" i="2"/>
  <c r="T47" i="2" s="1"/>
  <c r="U47" i="2" s="1"/>
  <c r="V47" i="2" s="1"/>
  <c r="W47" i="2" s="1"/>
  <c r="X47" i="2" s="1"/>
  <c r="Y47" i="2" s="1"/>
  <c r="Z47" i="2" s="1"/>
  <c r="S48" i="2"/>
  <c r="AJ48" i="2" s="1"/>
  <c r="S49" i="2"/>
  <c r="AJ49" i="2" s="1"/>
  <c r="AK49" i="2"/>
  <c r="AM49" i="2"/>
  <c r="AK46" i="2"/>
  <c r="AM46" i="2"/>
  <c r="AK47" i="2"/>
  <c r="AN47" i="2" s="1"/>
  <c r="AM47" i="2"/>
  <c r="AO47" i="2" s="1"/>
  <c r="AK44" i="2"/>
  <c r="AM44" i="2"/>
  <c r="AO44" i="2" s="1"/>
  <c r="AK41" i="2"/>
  <c r="AM41" i="2"/>
  <c r="AK42" i="2"/>
  <c r="AM42" i="2"/>
  <c r="AK39" i="2"/>
  <c r="AM39" i="2"/>
  <c r="AK36" i="2"/>
  <c r="AM36" i="2"/>
  <c r="AK37" i="2"/>
  <c r="AM37" i="2"/>
  <c r="AK33" i="2"/>
  <c r="AM33" i="2"/>
  <c r="AK34" i="2"/>
  <c r="AM34" i="2"/>
  <c r="AK31" i="2"/>
  <c r="AM31" i="2"/>
  <c r="AK27" i="2"/>
  <c r="AM27" i="2"/>
  <c r="AK28" i="2"/>
  <c r="AM28" i="2"/>
  <c r="AK29" i="2"/>
  <c r="AM29" i="2"/>
  <c r="AK24" i="2"/>
  <c r="AM24" i="2"/>
  <c r="AA25" i="2"/>
  <c r="AK25" i="2"/>
  <c r="AN25" i="2" s="1"/>
  <c r="AM25" i="2"/>
  <c r="AK21" i="2"/>
  <c r="AM21" i="2"/>
  <c r="AK22" i="2"/>
  <c r="AM22" i="2"/>
  <c r="AK19" i="2"/>
  <c r="AM19" i="2"/>
  <c r="AK16" i="2"/>
  <c r="AM16" i="2"/>
  <c r="AK17" i="2"/>
  <c r="AM17" i="2"/>
  <c r="AK13" i="2"/>
  <c r="AM13" i="2"/>
  <c r="AK14" i="2"/>
  <c r="AM14" i="2"/>
  <c r="AK10" i="2"/>
  <c r="AM10" i="2"/>
  <c r="AK11" i="2"/>
  <c r="AM11" i="2"/>
  <c r="AK7" i="2"/>
  <c r="AM7" i="2"/>
  <c r="AK8" i="2"/>
  <c r="AM8" i="2"/>
  <c r="AT1" i="2"/>
  <c r="AP10" i="2" l="1"/>
  <c r="AR10" i="2" s="1"/>
  <c r="AP31" i="2"/>
  <c r="AJ23" i="2"/>
  <c r="AN44" i="2"/>
  <c r="AP42" i="2"/>
  <c r="T31" i="2"/>
  <c r="U31" i="2" s="1"/>
  <c r="V31" i="2" s="1"/>
  <c r="W31" i="2" s="1"/>
  <c r="X31" i="2" s="1"/>
  <c r="Y31" i="2" s="1"/>
  <c r="Z31" i="2" s="1"/>
  <c r="T28" i="2"/>
  <c r="U28" i="2" s="1"/>
  <c r="V28" i="2" s="1"/>
  <c r="W28" i="2" s="1"/>
  <c r="X28" i="2" s="1"/>
  <c r="Y28" i="2" s="1"/>
  <c r="Z28" i="2" s="1"/>
  <c r="AJ17" i="2"/>
  <c r="T27" i="2"/>
  <c r="U27" i="2" s="1"/>
  <c r="V27" i="2" s="1"/>
  <c r="W27" i="2" s="1"/>
  <c r="X27" i="2" s="1"/>
  <c r="Y27" i="2" s="1"/>
  <c r="Z27" i="2" s="1"/>
  <c r="T19" i="2"/>
  <c r="U19" i="2" s="1"/>
  <c r="V19" i="2" s="1"/>
  <c r="W19" i="2" s="1"/>
  <c r="X19" i="2" s="1"/>
  <c r="Y19" i="2" s="1"/>
  <c r="Z19" i="2" s="1"/>
  <c r="T16" i="2"/>
  <c r="U16" i="2" s="1"/>
  <c r="V16" i="2" s="1"/>
  <c r="W16" i="2" s="1"/>
  <c r="X16" i="2" s="1"/>
  <c r="Y16" i="2" s="1"/>
  <c r="Z16" i="2" s="1"/>
  <c r="AL40" i="2"/>
  <c r="T15" i="2"/>
  <c r="U15" i="2" s="1"/>
  <c r="V15" i="2" s="1"/>
  <c r="W15" i="2" s="1"/>
  <c r="X15" i="2" s="1"/>
  <c r="Y15" i="2" s="1"/>
  <c r="Z15" i="2" s="1"/>
  <c r="AL38" i="2"/>
  <c r="AJ47" i="2"/>
  <c r="AL28" i="2"/>
  <c r="AP28" i="2" s="1"/>
  <c r="AR28" i="2" s="1"/>
  <c r="AJ45" i="2"/>
  <c r="AL26" i="2"/>
  <c r="AJ41" i="2"/>
  <c r="AL16" i="2"/>
  <c r="AP16" i="2" s="1"/>
  <c r="AP41" i="2"/>
  <c r="T43" i="2"/>
  <c r="U43" i="2" s="1"/>
  <c r="V43" i="2" s="1"/>
  <c r="W43" i="2" s="1"/>
  <c r="X43" i="2" s="1"/>
  <c r="Y43" i="2" s="1"/>
  <c r="Z43" i="2" s="1"/>
  <c r="AJ35" i="2"/>
  <c r="AL14" i="2"/>
  <c r="AP14" i="2" s="1"/>
  <c r="AR14" i="2" s="1"/>
  <c r="AP29" i="2"/>
  <c r="AR29" i="2" s="1"/>
  <c r="T40" i="2"/>
  <c r="U40" i="2" s="1"/>
  <c r="V40" i="2" s="1"/>
  <c r="W40" i="2" s="1"/>
  <c r="X40" i="2" s="1"/>
  <c r="Y40" i="2" s="1"/>
  <c r="Z40" i="2" s="1"/>
  <c r="AJ33" i="2"/>
  <c r="AL9" i="2"/>
  <c r="AP17" i="2"/>
  <c r="AR17" i="2" s="1"/>
  <c r="T39" i="2"/>
  <c r="U39" i="2" s="1"/>
  <c r="V39" i="2" s="1"/>
  <c r="W39" i="2" s="1"/>
  <c r="X39" i="2" s="1"/>
  <c r="Y39" i="2" s="1"/>
  <c r="Z39" i="2" s="1"/>
  <c r="AJ29" i="2"/>
  <c r="T45" i="2"/>
  <c r="U45" i="2" s="1"/>
  <c r="V45" i="2" s="1"/>
  <c r="W45" i="2" s="1"/>
  <c r="X45" i="2" s="1"/>
  <c r="Y45" i="2" s="1"/>
  <c r="Z45" i="2" s="1"/>
  <c r="T33" i="2"/>
  <c r="U33" i="2" s="1"/>
  <c r="V33" i="2" s="1"/>
  <c r="W33" i="2" s="1"/>
  <c r="X33" i="2" s="1"/>
  <c r="Y33" i="2" s="1"/>
  <c r="Z33" i="2" s="1"/>
  <c r="T21" i="2"/>
  <c r="U21" i="2" s="1"/>
  <c r="V21" i="2" s="1"/>
  <c r="W21" i="2" s="1"/>
  <c r="X21" i="2" s="1"/>
  <c r="Y21" i="2" s="1"/>
  <c r="Z21" i="2" s="1"/>
  <c r="AA41" i="2"/>
  <c r="T44" i="2"/>
  <c r="U44" i="2" s="1"/>
  <c r="V44" i="2" s="1"/>
  <c r="W44" i="2" s="1"/>
  <c r="X44" i="2" s="1"/>
  <c r="Y44" i="2" s="1"/>
  <c r="Z44" i="2" s="1"/>
  <c r="T32" i="2"/>
  <c r="U32" i="2" s="1"/>
  <c r="V32" i="2" s="1"/>
  <c r="W32" i="2" s="1"/>
  <c r="X32" i="2" s="1"/>
  <c r="Y32" i="2" s="1"/>
  <c r="Z32" i="2" s="1"/>
  <c r="T20" i="2"/>
  <c r="U20" i="2" s="1"/>
  <c r="V20" i="2" s="1"/>
  <c r="W20" i="2" s="1"/>
  <c r="X20" i="2" s="1"/>
  <c r="Y20" i="2" s="1"/>
  <c r="Z20" i="2" s="1"/>
  <c r="AJ46" i="2"/>
  <c r="AJ34" i="2"/>
  <c r="AJ22" i="2"/>
  <c r="AL39" i="2"/>
  <c r="AP39" i="2" s="1"/>
  <c r="AL27" i="2"/>
  <c r="AP27" i="2" s="1"/>
  <c r="AL15" i="2"/>
  <c r="AJ21" i="2"/>
  <c r="T42" i="2"/>
  <c r="U42" i="2" s="1"/>
  <c r="V42" i="2" s="1"/>
  <c r="W42" i="2" s="1"/>
  <c r="X42" i="2" s="1"/>
  <c r="Y42" i="2" s="1"/>
  <c r="Z42" i="2" s="1"/>
  <c r="T30" i="2"/>
  <c r="U30" i="2" s="1"/>
  <c r="V30" i="2" s="1"/>
  <c r="W30" i="2" s="1"/>
  <c r="X30" i="2" s="1"/>
  <c r="Y30" i="2" s="1"/>
  <c r="Z30" i="2" s="1"/>
  <c r="T18" i="2"/>
  <c r="U18" i="2" s="1"/>
  <c r="V18" i="2" s="1"/>
  <c r="W18" i="2" s="1"/>
  <c r="X18" i="2" s="1"/>
  <c r="Y18" i="2" s="1"/>
  <c r="Z18" i="2" s="1"/>
  <c r="AJ44" i="2"/>
  <c r="AJ32" i="2"/>
  <c r="AJ20" i="2"/>
  <c r="AL49" i="2"/>
  <c r="AP49" i="2" s="1"/>
  <c r="AR49" i="2" s="1"/>
  <c r="AL37" i="2"/>
  <c r="AP37" i="2" s="1"/>
  <c r="AL25" i="2"/>
  <c r="AP25" i="2" s="1"/>
  <c r="AL13" i="2"/>
  <c r="AP13" i="2" s="1"/>
  <c r="T41" i="2"/>
  <c r="U41" i="2" s="1"/>
  <c r="V41" i="2" s="1"/>
  <c r="W41" i="2" s="1"/>
  <c r="X41" i="2" s="1"/>
  <c r="Y41" i="2" s="1"/>
  <c r="Z41" i="2" s="1"/>
  <c r="T29" i="2"/>
  <c r="U29" i="2" s="1"/>
  <c r="V29" i="2" s="1"/>
  <c r="W29" i="2" s="1"/>
  <c r="X29" i="2" s="1"/>
  <c r="Y29" i="2" s="1"/>
  <c r="Z29" i="2" s="1"/>
  <c r="T17" i="2"/>
  <c r="U17" i="2" s="1"/>
  <c r="V17" i="2" s="1"/>
  <c r="W17" i="2" s="1"/>
  <c r="X17" i="2" s="1"/>
  <c r="Y17" i="2" s="1"/>
  <c r="Z17" i="2" s="1"/>
  <c r="AJ43" i="2"/>
  <c r="AJ31" i="2"/>
  <c r="AJ19" i="2"/>
  <c r="AL48" i="2"/>
  <c r="AL36" i="2"/>
  <c r="AP36" i="2" s="1"/>
  <c r="AL24" i="2"/>
  <c r="AP24" i="2" s="1"/>
  <c r="AR24" i="2" s="1"/>
  <c r="AL12" i="2"/>
  <c r="AJ42" i="2"/>
  <c r="AJ30" i="2"/>
  <c r="AJ18" i="2"/>
  <c r="AL47" i="2"/>
  <c r="AP47" i="2" s="1"/>
  <c r="AR47" i="2" s="1"/>
  <c r="AL35" i="2"/>
  <c r="AL23" i="2"/>
  <c r="T38" i="2"/>
  <c r="U38" i="2" s="1"/>
  <c r="V38" i="2" s="1"/>
  <c r="W38" i="2" s="1"/>
  <c r="X38" i="2" s="1"/>
  <c r="Y38" i="2" s="1"/>
  <c r="Z38" i="2" s="1"/>
  <c r="T26" i="2"/>
  <c r="U26" i="2" s="1"/>
  <c r="V26" i="2" s="1"/>
  <c r="W26" i="2" s="1"/>
  <c r="X26" i="2" s="1"/>
  <c r="Y26" i="2" s="1"/>
  <c r="Z26" i="2" s="1"/>
  <c r="T14" i="2"/>
  <c r="U14" i="2" s="1"/>
  <c r="V14" i="2" s="1"/>
  <c r="W14" i="2" s="1"/>
  <c r="X14" i="2" s="1"/>
  <c r="Y14" i="2" s="1"/>
  <c r="Z14" i="2" s="1"/>
  <c r="AL8" i="2"/>
  <c r="AP8" i="2" s="1"/>
  <c r="AR8" i="2" s="1"/>
  <c r="AL34" i="2"/>
  <c r="AP34" i="2" s="1"/>
  <c r="AR34" i="2" s="1"/>
  <c r="AO31" i="2"/>
  <c r="AO42" i="2"/>
  <c r="T49" i="2"/>
  <c r="U49" i="2" s="1"/>
  <c r="V49" i="2" s="1"/>
  <c r="W49" i="2" s="1"/>
  <c r="X49" i="2" s="1"/>
  <c r="Y49" i="2" s="1"/>
  <c r="Z49" i="2" s="1"/>
  <c r="T37" i="2"/>
  <c r="U37" i="2" s="1"/>
  <c r="V37" i="2" s="1"/>
  <c r="W37" i="2" s="1"/>
  <c r="X37" i="2" s="1"/>
  <c r="Y37" i="2" s="1"/>
  <c r="Z37" i="2" s="1"/>
  <c r="T25" i="2"/>
  <c r="U25" i="2" s="1"/>
  <c r="V25" i="2" s="1"/>
  <c r="W25" i="2" s="1"/>
  <c r="X25" i="2" s="1"/>
  <c r="Y25" i="2" s="1"/>
  <c r="Z25" i="2" s="1"/>
  <c r="T13" i="2"/>
  <c r="U13" i="2" s="1"/>
  <c r="V13" i="2" s="1"/>
  <c r="W13" i="2" s="1"/>
  <c r="X13" i="2" s="1"/>
  <c r="Y13" i="2" s="1"/>
  <c r="Z13" i="2" s="1"/>
  <c r="AJ39" i="2"/>
  <c r="AL44" i="2"/>
  <c r="AP44" i="2" s="1"/>
  <c r="AR44" i="2" s="1"/>
  <c r="AL7" i="2"/>
  <c r="AP7" i="2" s="1"/>
  <c r="AR7" i="2" s="1"/>
  <c r="AL46" i="2"/>
  <c r="AP46" i="2" s="1"/>
  <c r="AN42" i="2"/>
  <c r="T48" i="2"/>
  <c r="U48" i="2" s="1"/>
  <c r="V48" i="2" s="1"/>
  <c r="W48" i="2" s="1"/>
  <c r="X48" i="2" s="1"/>
  <c r="Y48" i="2" s="1"/>
  <c r="Z48" i="2" s="1"/>
  <c r="T36" i="2"/>
  <c r="U36" i="2" s="1"/>
  <c r="V36" i="2" s="1"/>
  <c r="W36" i="2" s="1"/>
  <c r="X36" i="2" s="1"/>
  <c r="Y36" i="2" s="1"/>
  <c r="Z36" i="2" s="1"/>
  <c r="T24" i="2"/>
  <c r="U24" i="2" s="1"/>
  <c r="V24" i="2" s="1"/>
  <c r="W24" i="2" s="1"/>
  <c r="X24" i="2" s="1"/>
  <c r="Y24" i="2" s="1"/>
  <c r="Z24" i="2" s="1"/>
  <c r="T12" i="2"/>
  <c r="U12" i="2" s="1"/>
  <c r="V12" i="2" s="1"/>
  <c r="W12" i="2" s="1"/>
  <c r="X12" i="2" s="1"/>
  <c r="Y12" i="2" s="1"/>
  <c r="Z12" i="2" s="1"/>
  <c r="AL6" i="2"/>
  <c r="AA22" i="2"/>
  <c r="AA42" i="2"/>
  <c r="AL5" i="2"/>
  <c r="AL22" i="2"/>
  <c r="AP22" i="2" s="1"/>
  <c r="AR22" i="2" s="1"/>
  <c r="AO41" i="2"/>
  <c r="AA11" i="2"/>
  <c r="AL11" i="2"/>
  <c r="AP11" i="2" s="1"/>
  <c r="AR11" i="2" s="1"/>
  <c r="T11" i="2"/>
  <c r="U11" i="2" s="1"/>
  <c r="V11" i="2" s="1"/>
  <c r="W11" i="2" s="1"/>
  <c r="X11" i="2" s="1"/>
  <c r="Y11" i="2" s="1"/>
  <c r="Z11" i="2" s="1"/>
  <c r="AA7" i="2"/>
  <c r="AO10" i="2"/>
  <c r="AN10" i="2"/>
  <c r="T10" i="2"/>
  <c r="U10" i="2" s="1"/>
  <c r="V10" i="2" s="1"/>
  <c r="W10" i="2" s="1"/>
  <c r="X10" i="2" s="1"/>
  <c r="Y10" i="2" s="1"/>
  <c r="Z10" i="2" s="1"/>
  <c r="AO8" i="2"/>
  <c r="AN8" i="2"/>
  <c r="AA8" i="2"/>
  <c r="AO49" i="2"/>
  <c r="AA24" i="2"/>
  <c r="AN28" i="2"/>
  <c r="AO28" i="2"/>
  <c r="AR21" i="2"/>
  <c r="AR39" i="2"/>
  <c r="AA21" i="2"/>
  <c r="AA27" i="2"/>
  <c r="AA46" i="2"/>
  <c r="AO29" i="2"/>
  <c r="AA47" i="2"/>
  <c r="AN49" i="2"/>
  <c r="AN11" i="2"/>
  <c r="AO25" i="2"/>
  <c r="AN29" i="2"/>
  <c r="AO11" i="2"/>
  <c r="AA10" i="2"/>
  <c r="AN21" i="2"/>
  <c r="AA28" i="2"/>
  <c r="AN24" i="2"/>
  <c r="AN46" i="2"/>
  <c r="AA49" i="2"/>
  <c r="AO24" i="2"/>
  <c r="AR41" i="2"/>
  <c r="AO46" i="2"/>
  <c r="AO7" i="2"/>
  <c r="AO14" i="2"/>
  <c r="AO27" i="2"/>
  <c r="AN41" i="2"/>
  <c r="AR46" i="2"/>
  <c r="AN7" i="2"/>
  <c r="AO21" i="2"/>
  <c r="AA29" i="2"/>
  <c r="AN27" i="2"/>
  <c r="AR36" i="2"/>
  <c r="AR19" i="2"/>
  <c r="AN14" i="2"/>
  <c r="AA14" i="2"/>
  <c r="AO13" i="2"/>
  <c r="AN31" i="2"/>
  <c r="AA31" i="2"/>
  <c r="AO34" i="2"/>
  <c r="AN13" i="2"/>
  <c r="AA13" i="2"/>
  <c r="AO17" i="2"/>
  <c r="AR27" i="2"/>
  <c r="AN34" i="2"/>
  <c r="AA34" i="2"/>
  <c r="AO33" i="2"/>
  <c r="AN17" i="2"/>
  <c r="AA17" i="2"/>
  <c r="AO16" i="2"/>
  <c r="AR31" i="2"/>
  <c r="AN33" i="2"/>
  <c r="AA33" i="2"/>
  <c r="AO37" i="2"/>
  <c r="AR13" i="2"/>
  <c r="AN16" i="2"/>
  <c r="AA16" i="2"/>
  <c r="AO19" i="2"/>
  <c r="AN37" i="2"/>
  <c r="AA37" i="2"/>
  <c r="AO36" i="2"/>
  <c r="AN19" i="2"/>
  <c r="AA19" i="2"/>
  <c r="AO22" i="2"/>
  <c r="AR33" i="2"/>
  <c r="AN36" i="2"/>
  <c r="AA36" i="2"/>
  <c r="AO39" i="2"/>
  <c r="AR42" i="2"/>
  <c r="AR16" i="2"/>
  <c r="AN22" i="2"/>
  <c r="AR25" i="2"/>
  <c r="AR37" i="2"/>
  <c r="AN39" i="2"/>
  <c r="AQ28" i="2" l="1"/>
  <c r="AQ46" i="2"/>
  <c r="AQ29" i="2"/>
  <c r="AQ39" i="2"/>
  <c r="AQ44" i="2"/>
  <c r="AQ47" i="2"/>
  <c r="AQ22" i="2"/>
  <c r="AQ24" i="2"/>
  <c r="AQ19" i="2"/>
  <c r="AQ27" i="2"/>
  <c r="AQ31" i="2"/>
  <c r="AQ13" i="2"/>
  <c r="AQ36" i="2"/>
  <c r="AQ17" i="2"/>
  <c r="AQ34" i="2"/>
  <c r="AQ14" i="2"/>
  <c r="AQ49" i="2"/>
  <c r="AQ33" i="2"/>
  <c r="AQ37" i="2"/>
  <c r="AQ16" i="2"/>
  <c r="AQ41" i="2"/>
  <c r="AQ25" i="2"/>
  <c r="AQ21" i="2"/>
  <c r="AQ42" i="2"/>
  <c r="AK38" i="2"/>
  <c r="AP38" i="2" s="1"/>
  <c r="AM38" i="2"/>
  <c r="AK40" i="2"/>
  <c r="AP40" i="2" s="1"/>
  <c r="AM40" i="2"/>
  <c r="AK43" i="2"/>
  <c r="AP43" i="2" s="1"/>
  <c r="AM43" i="2"/>
  <c r="AK45" i="2"/>
  <c r="AP45" i="2" s="1"/>
  <c r="AM45" i="2"/>
  <c r="AK48" i="2"/>
  <c r="AP48" i="2" s="1"/>
  <c r="AM48" i="2"/>
  <c r="AO38" i="2" l="1"/>
  <c r="AR48" i="2"/>
  <c r="AO45" i="2"/>
  <c r="AA43" i="2"/>
  <c r="AR43" i="2"/>
  <c r="AN40" i="2"/>
  <c r="AA45" i="2"/>
  <c r="AR45" i="2"/>
  <c r="AR40" i="2"/>
  <c r="AR50" i="2"/>
  <c r="AA38" i="2"/>
  <c r="AR38" i="2"/>
  <c r="AN48" i="2"/>
  <c r="AN45" i="2"/>
  <c r="AO40" i="2"/>
  <c r="AA48" i="2"/>
  <c r="AO48" i="2"/>
  <c r="AO43" i="2"/>
  <c r="AA40" i="2"/>
  <c r="AN43" i="2"/>
  <c r="AN38" i="2"/>
  <c r="A62" i="1"/>
  <c r="AQ45" i="2" l="1"/>
  <c r="K53" i="1" s="1"/>
  <c r="K52" i="1"/>
  <c r="AQ38" i="2"/>
  <c r="K46" i="1" s="1"/>
  <c r="AQ40" i="2"/>
  <c r="K48" i="1" s="1"/>
  <c r="K50" i="1"/>
  <c r="AQ43" i="2"/>
  <c r="K51" i="1" s="1"/>
  <c r="AQ50" i="2"/>
  <c r="K55" i="1"/>
  <c r="K47" i="1"/>
  <c r="AT4" i="2"/>
  <c r="AM5" i="2" l="1"/>
  <c r="AM6" i="2"/>
  <c r="AM9" i="2"/>
  <c r="AM12" i="2"/>
  <c r="AM15" i="2"/>
  <c r="AM18" i="2"/>
  <c r="AM20" i="2"/>
  <c r="AM23" i="2"/>
  <c r="AM26" i="2"/>
  <c r="AM30" i="2"/>
  <c r="AM32" i="2"/>
  <c r="AM35" i="2"/>
  <c r="AM4" i="2"/>
  <c r="AK5" i="2"/>
  <c r="AP5" i="2" s="1"/>
  <c r="AK6" i="2"/>
  <c r="AP6" i="2" s="1"/>
  <c r="AK9" i="2"/>
  <c r="AP9" i="2" s="1"/>
  <c r="AK12" i="2"/>
  <c r="AP12" i="2" s="1"/>
  <c r="AK15" i="2"/>
  <c r="AP15" i="2" s="1"/>
  <c r="AK18" i="2"/>
  <c r="AP18" i="2" s="1"/>
  <c r="AK20" i="2"/>
  <c r="AP20" i="2" s="1"/>
  <c r="AK23" i="2"/>
  <c r="AP23" i="2" s="1"/>
  <c r="AK26" i="2"/>
  <c r="AP26" i="2" s="1"/>
  <c r="AK30" i="2"/>
  <c r="AP30" i="2" s="1"/>
  <c r="AK32" i="2"/>
  <c r="AP32" i="2" s="1"/>
  <c r="AK35" i="2"/>
  <c r="AP35" i="2" s="1"/>
  <c r="AK4" i="2"/>
  <c r="S4" i="2" l="1"/>
  <c r="AL4" i="2" s="1"/>
  <c r="AP4" i="2" s="1"/>
  <c r="AH5" i="2" l="1"/>
  <c r="AH17" i="2"/>
  <c r="AH29" i="2"/>
  <c r="AH41" i="2"/>
  <c r="AH9" i="2"/>
  <c r="AH16" i="2"/>
  <c r="AH48" i="2"/>
  <c r="AH45" i="2"/>
  <c r="AH30" i="2"/>
  <c r="AH19" i="2"/>
  <c r="AH13" i="2"/>
  <c r="AH39" i="2"/>
  <c r="AH36" i="2"/>
  <c r="AH33" i="2"/>
  <c r="AH18" i="2"/>
  <c r="AH25" i="2"/>
  <c r="AH27" i="2"/>
  <c r="AH24" i="2"/>
  <c r="AH21" i="2"/>
  <c r="AH6" i="2"/>
  <c r="AH34" i="2"/>
  <c r="AH15" i="2"/>
  <c r="AH12" i="2"/>
  <c r="AH44" i="2"/>
  <c r="AH47" i="2"/>
  <c r="AH32" i="2"/>
  <c r="AH22" i="2"/>
  <c r="AH38" i="2"/>
  <c r="AH35" i="2"/>
  <c r="AH20" i="2"/>
  <c r="AH43" i="2"/>
  <c r="AH28" i="2"/>
  <c r="AH26" i="2"/>
  <c r="AH23" i="2"/>
  <c r="AH8" i="2"/>
  <c r="AH11" i="2"/>
  <c r="AH7" i="2"/>
  <c r="AH14" i="2"/>
  <c r="AH10" i="2"/>
  <c r="AH49" i="2"/>
  <c r="AH46" i="2"/>
  <c r="AH31" i="2"/>
  <c r="AH42" i="2"/>
  <c r="AH37" i="2"/>
  <c r="AH40" i="2"/>
  <c r="AG19" i="2"/>
  <c r="T4" i="2"/>
  <c r="U4" i="2" s="1"/>
  <c r="V4" i="2" s="1"/>
  <c r="W4" i="2" s="1"/>
  <c r="X4" i="2" s="1"/>
  <c r="Y4" i="2" s="1"/>
  <c r="Z4" i="2" s="1"/>
  <c r="AH4" i="2" s="1"/>
  <c r="AG46" i="2"/>
  <c r="AG31" i="2"/>
  <c r="AG49" i="2"/>
  <c r="AG28" i="2"/>
  <c r="AG27" i="2"/>
  <c r="AG10" i="2"/>
  <c r="AG29" i="2"/>
  <c r="AF16" i="2"/>
  <c r="AG16" i="2"/>
  <c r="AR1" i="2"/>
  <c r="AB44" i="2"/>
  <c r="AB24" i="2"/>
  <c r="AB8" i="2"/>
  <c r="AB11" i="2"/>
  <c r="AB22" i="2"/>
  <c r="AB33" i="2"/>
  <c r="AC33" i="2"/>
  <c r="AB46" i="2"/>
  <c r="AC44" i="2"/>
  <c r="AB19" i="2"/>
  <c r="AC39" i="2"/>
  <c r="AB29" i="2"/>
  <c r="AC24" i="2"/>
  <c r="AC42" i="2"/>
  <c r="AB47" i="2"/>
  <c r="AB49" i="2"/>
  <c r="AB21" i="2"/>
  <c r="AB10" i="2"/>
  <c r="AC21" i="2"/>
  <c r="AC11" i="2"/>
  <c r="AC8" i="2"/>
  <c r="AD21" i="2"/>
  <c r="AB27" i="2"/>
  <c r="AB42" i="2"/>
  <c r="AC17" i="2"/>
  <c r="AB28" i="2"/>
  <c r="AB17" i="2"/>
  <c r="AC22" i="2"/>
  <c r="AB14" i="2"/>
  <c r="AB31" i="2"/>
  <c r="AB39" i="2"/>
  <c r="AB7" i="2"/>
  <c r="AB34" i="2"/>
  <c r="AB13" i="2"/>
  <c r="AB36" i="2"/>
  <c r="AD42" i="2"/>
  <c r="AC7" i="2"/>
  <c r="AD11" i="2"/>
  <c r="AD33" i="2"/>
  <c r="AB37" i="2"/>
  <c r="AB41" i="2"/>
  <c r="AD24" i="2"/>
  <c r="AC28" i="2"/>
  <c r="AC29" i="2"/>
  <c r="AC49" i="2"/>
  <c r="AC34" i="2"/>
  <c r="AC31" i="2"/>
  <c r="AD22" i="2"/>
  <c r="AE42" i="2"/>
  <c r="AC47" i="2"/>
  <c r="AD17" i="2"/>
  <c r="AC10" i="2"/>
  <c r="AC19" i="2"/>
  <c r="AC46" i="2"/>
  <c r="AB16" i="2"/>
  <c r="AC36" i="2"/>
  <c r="AE21" i="2"/>
  <c r="AD44" i="2"/>
  <c r="AC14" i="2"/>
  <c r="AC13" i="2"/>
  <c r="AD39" i="2"/>
  <c r="AC27" i="2"/>
  <c r="AB25" i="2"/>
  <c r="AD8" i="2"/>
  <c r="AD47" i="2"/>
  <c r="AD31" i="2"/>
  <c r="AE39" i="2"/>
  <c r="AD14" i="2"/>
  <c r="AE17" i="2"/>
  <c r="AD34" i="2"/>
  <c r="AC25" i="2"/>
  <c r="AE44" i="2"/>
  <c r="AD29" i="2"/>
  <c r="AE11" i="2"/>
  <c r="AD13" i="2"/>
  <c r="AD46" i="2"/>
  <c r="AD28" i="2"/>
  <c r="AD7" i="2"/>
  <c r="AE33" i="2"/>
  <c r="AF42" i="2"/>
  <c r="AE24" i="2"/>
  <c r="AE8" i="2"/>
  <c r="AC37" i="2"/>
  <c r="AD19" i="2"/>
  <c r="AD36" i="2"/>
  <c r="AC16" i="2"/>
  <c r="AD10" i="2"/>
  <c r="AD49" i="2"/>
  <c r="AC41" i="2"/>
  <c r="AF21" i="2"/>
  <c r="AE22" i="2"/>
  <c r="AD27" i="2"/>
  <c r="AE31" i="2"/>
  <c r="AG21" i="2"/>
  <c r="AF44" i="2"/>
  <c r="AF8" i="2"/>
  <c r="AE28" i="2"/>
  <c r="AF17" i="2"/>
  <c r="AE29" i="2"/>
  <c r="AE10" i="2"/>
  <c r="AD25" i="2"/>
  <c r="AE14" i="2"/>
  <c r="AF24" i="2"/>
  <c r="AE46" i="2"/>
  <c r="AE36" i="2"/>
  <c r="AE19" i="2"/>
  <c r="AG42" i="2"/>
  <c r="AE13" i="2"/>
  <c r="AF39" i="2"/>
  <c r="AE7" i="2"/>
  <c r="AD41" i="2"/>
  <c r="AD37" i="2"/>
  <c r="AE27" i="2"/>
  <c r="AF33" i="2"/>
  <c r="AF22" i="2"/>
  <c r="AE49" i="2"/>
  <c r="AD16" i="2"/>
  <c r="AF11" i="2"/>
  <c r="AE47" i="2"/>
  <c r="AE34" i="2"/>
  <c r="AF29" i="2"/>
  <c r="AG33" i="2"/>
  <c r="AG24" i="2"/>
  <c r="AF47" i="2"/>
  <c r="AG8" i="2"/>
  <c r="AG11" i="2"/>
  <c r="AG22" i="2"/>
  <c r="AF19" i="2"/>
  <c r="AG44" i="2"/>
  <c r="AF28" i="2"/>
  <c r="AE25" i="2"/>
  <c r="AF31" i="2"/>
  <c r="AF36" i="2"/>
  <c r="AE37" i="2"/>
  <c r="AF49" i="2"/>
  <c r="AF27" i="2"/>
  <c r="AF10" i="2"/>
  <c r="AG17" i="2"/>
  <c r="AF7" i="2"/>
  <c r="AG39" i="2"/>
  <c r="AF34" i="2"/>
  <c r="AE16" i="2"/>
  <c r="AF13" i="2"/>
  <c r="AE41" i="2"/>
  <c r="AF14" i="2"/>
  <c r="AF46" i="2"/>
  <c r="AG47" i="2"/>
  <c r="AG7" i="2"/>
  <c r="AG36" i="2"/>
  <c r="AG34" i="2"/>
  <c r="AF37" i="2"/>
  <c r="AG13" i="2"/>
  <c r="AG37" i="2"/>
  <c r="AG41" i="2"/>
  <c r="AG25" i="2"/>
  <c r="AF41" i="2"/>
  <c r="AF25" i="2"/>
  <c r="AG14" i="2"/>
  <c r="AA23" i="2"/>
  <c r="AA9" i="2"/>
  <c r="AA6" i="2"/>
  <c r="AA5" i="2"/>
  <c r="AA32" i="2"/>
  <c r="AA35" i="2"/>
  <c r="AA30" i="2"/>
  <c r="AA26" i="2"/>
  <c r="AA20" i="2"/>
  <c r="AA12" i="2"/>
  <c r="AA15" i="2"/>
  <c r="AA4" i="2"/>
  <c r="AA18" i="2"/>
  <c r="AE40" i="2"/>
  <c r="AE38" i="2"/>
  <c r="AD43" i="2"/>
  <c r="AG48" i="2"/>
  <c r="AF48" i="2"/>
  <c r="AD45" i="2"/>
  <c r="AB48" i="2"/>
  <c r="AC48" i="2"/>
  <c r="AE45" i="2"/>
  <c r="AB38" i="2"/>
  <c r="AB45" i="2"/>
  <c r="AC45" i="2"/>
  <c r="AB40" i="2"/>
  <c r="AD48" i="2"/>
  <c r="AC38" i="2"/>
  <c r="AB43" i="2"/>
  <c r="AC40" i="2"/>
  <c r="AF45" i="2"/>
  <c r="AD38" i="2"/>
  <c r="AG45" i="2"/>
  <c r="AC43" i="2"/>
  <c r="AE48" i="2"/>
  <c r="AD40" i="2"/>
  <c r="AE43" i="2"/>
  <c r="AF40" i="2"/>
  <c r="AG40" i="2"/>
  <c r="AG38" i="2"/>
  <c r="AF38" i="2"/>
  <c r="AO26" i="2"/>
  <c r="AO5" i="2"/>
  <c r="AO32" i="2"/>
  <c r="AO20" i="2"/>
  <c r="AO12" i="2"/>
  <c r="AO4" i="2"/>
  <c r="AO30" i="2"/>
  <c r="AO9" i="2"/>
  <c r="AO35" i="2"/>
  <c r="AR35" i="2"/>
  <c r="AO23" i="2"/>
  <c r="AO15" i="2"/>
  <c r="AO18" i="2"/>
  <c r="AO6" i="2"/>
  <c r="AN5" i="2"/>
  <c r="AN32" i="2"/>
  <c r="AN20" i="2"/>
  <c r="AN12" i="2"/>
  <c r="AN35" i="2"/>
  <c r="AN23" i="2"/>
  <c r="AN15" i="2"/>
  <c r="AN4" i="2"/>
  <c r="AN30" i="2"/>
  <c r="AN26" i="2"/>
  <c r="AN18" i="2"/>
  <c r="AN6" i="2"/>
  <c r="AN9" i="2"/>
  <c r="AI29" i="2" l="1"/>
  <c r="AI38" i="2"/>
  <c r="AI42" i="2"/>
  <c r="AI36" i="2"/>
  <c r="AI27" i="2"/>
  <c r="AI48" i="2"/>
  <c r="AI13" i="2"/>
  <c r="AI19" i="2"/>
  <c r="AI34" i="2"/>
  <c r="AI7" i="2"/>
  <c r="AJ7" i="2" s="1"/>
  <c r="AQ7" i="2" s="1"/>
  <c r="AI46" i="2"/>
  <c r="AI16" i="2"/>
  <c r="AI39" i="2"/>
  <c r="AI31" i="2"/>
  <c r="AI10" i="2"/>
  <c r="AJ10" i="2" s="1"/>
  <c r="AQ10" i="2" s="1"/>
  <c r="AI33" i="2"/>
  <c r="AI41" i="2"/>
  <c r="AI14" i="2"/>
  <c r="AI21" i="2"/>
  <c r="AI22" i="2"/>
  <c r="AI40" i="2"/>
  <c r="AI37" i="2"/>
  <c r="AI49" i="2"/>
  <c r="AI11" i="2"/>
  <c r="AJ11" i="2" s="1"/>
  <c r="AQ11" i="2" s="1"/>
  <c r="AI25" i="2"/>
  <c r="AI17" i="2"/>
  <c r="AI47" i="2"/>
  <c r="AI8" i="2"/>
  <c r="AI45" i="2"/>
  <c r="AI28" i="2"/>
  <c r="AI24" i="2"/>
  <c r="AI44" i="2"/>
  <c r="AQ35" i="2"/>
  <c r="K43" i="1" s="1"/>
  <c r="K42" i="1"/>
  <c r="K44" i="1"/>
  <c r="K41" i="1"/>
  <c r="K54" i="1"/>
  <c r="K57" i="1"/>
  <c r="AQ48" i="2"/>
  <c r="K56" i="1" s="1"/>
  <c r="K49" i="1"/>
  <c r="AG43" i="2"/>
  <c r="AF43" i="2"/>
  <c r="AR26" i="2"/>
  <c r="AR32" i="2"/>
  <c r="AR15" i="2"/>
  <c r="AR4" i="2"/>
  <c r="AR12" i="2"/>
  <c r="AR30" i="2"/>
  <c r="AR20" i="2"/>
  <c r="AR18" i="2"/>
  <c r="AR5" i="2"/>
  <c r="AB15" i="2"/>
  <c r="AB20" i="2"/>
  <c r="AB5" i="2"/>
  <c r="AB32" i="2"/>
  <c r="AC6" i="2"/>
  <c r="AC18" i="2"/>
  <c r="AR23" i="2"/>
  <c r="AB23" i="2"/>
  <c r="AR6" i="2"/>
  <c r="AB9" i="2"/>
  <c r="AB35" i="2"/>
  <c r="AR9" i="2"/>
  <c r="AC9" i="2"/>
  <c r="AB18" i="2"/>
  <c r="K33" i="1"/>
  <c r="AB12" i="2"/>
  <c r="AB4" i="2"/>
  <c r="AB6" i="2"/>
  <c r="AB26" i="2"/>
  <c r="AC30" i="2"/>
  <c r="AB30" i="2"/>
  <c r="AC35" i="2"/>
  <c r="AC15" i="2"/>
  <c r="AC23" i="2"/>
  <c r="AC32" i="2"/>
  <c r="AC20" i="2"/>
  <c r="AC5" i="2"/>
  <c r="AI43" i="2" l="1"/>
  <c r="C52" i="5"/>
  <c r="C54" i="5"/>
  <c r="C53" i="5"/>
  <c r="AJ8" i="2"/>
  <c r="AQ8" i="2" s="1"/>
  <c r="AP1" i="2"/>
  <c r="AQ1" i="2" s="1"/>
  <c r="AQ2" i="2" a="1"/>
  <c r="AQ2" i="2" s="1"/>
  <c r="AQ12" i="2"/>
  <c r="K20" i="1" s="1"/>
  <c r="AQ32" i="2"/>
  <c r="K40" i="1" s="1"/>
  <c r="AD6" i="2"/>
  <c r="AD12" i="2"/>
  <c r="AC12" i="2"/>
  <c r="AD4" i="2"/>
  <c r="AC4" i="2"/>
  <c r="AD26" i="2"/>
  <c r="AC26" i="2"/>
  <c r="C5" i="5"/>
  <c r="C7" i="5"/>
  <c r="C11" i="5"/>
  <c r="C15" i="5"/>
  <c r="C19" i="5"/>
  <c r="C10" i="5"/>
  <c r="C16" i="5"/>
  <c r="C21" i="5"/>
  <c r="C25" i="5"/>
  <c r="C29" i="5"/>
  <c r="C33" i="5"/>
  <c r="C37" i="5"/>
  <c r="C41" i="5"/>
  <c r="C45" i="5"/>
  <c r="C49" i="5"/>
  <c r="C8" i="5"/>
  <c r="C13" i="5"/>
  <c r="C18" i="5"/>
  <c r="C23" i="5"/>
  <c r="C27" i="5"/>
  <c r="C31" i="5"/>
  <c r="C35" i="5"/>
  <c r="C39" i="5"/>
  <c r="C43" i="5"/>
  <c r="C47" i="5"/>
  <c r="C51" i="5"/>
  <c r="C14" i="5"/>
  <c r="C24" i="5"/>
  <c r="C32" i="5"/>
  <c r="C40" i="5"/>
  <c r="C48" i="5"/>
  <c r="C6" i="5"/>
  <c r="C17" i="5"/>
  <c r="C26" i="5"/>
  <c r="C34" i="5"/>
  <c r="C42" i="5"/>
  <c r="C50" i="5"/>
  <c r="C9" i="5"/>
  <c r="C20" i="5"/>
  <c r="C28" i="5"/>
  <c r="C36" i="5"/>
  <c r="C44" i="5"/>
  <c r="C12" i="5"/>
  <c r="C22" i="5"/>
  <c r="C30" i="5"/>
  <c r="C38" i="5"/>
  <c r="C46" i="5"/>
  <c r="AQ20" i="2"/>
  <c r="K28" i="1" s="1"/>
  <c r="AQ26" i="2"/>
  <c r="K34" i="1" s="1"/>
  <c r="AQ18" i="2"/>
  <c r="K26" i="1" s="1"/>
  <c r="K21" i="1"/>
  <c r="K32" i="1"/>
  <c r="K24" i="1"/>
  <c r="K35" i="1"/>
  <c r="K22" i="1"/>
  <c r="K39" i="1"/>
  <c r="AQ30" i="2"/>
  <c r="K38" i="1" s="1"/>
  <c r="K36" i="1"/>
  <c r="AQ15" i="2"/>
  <c r="K23" i="1" s="1"/>
  <c r="K25" i="1"/>
  <c r="K37" i="1"/>
  <c r="AD18" i="2"/>
  <c r="K29" i="1"/>
  <c r="K30" i="1"/>
  <c r="AD30" i="2"/>
  <c r="AD35" i="2"/>
  <c r="AD20" i="2"/>
  <c r="AD15" i="2"/>
  <c r="AD32" i="2"/>
  <c r="AD23" i="2"/>
  <c r="AD5" i="2"/>
  <c r="D52" i="5" l="1"/>
  <c r="D54" i="5"/>
  <c r="D53" i="5"/>
  <c r="AE4" i="2"/>
  <c r="AE6" i="2"/>
  <c r="AE26" i="2"/>
  <c r="AE12" i="2"/>
  <c r="AE9" i="2"/>
  <c r="AD9" i="2"/>
  <c r="E52" i="5" s="1"/>
  <c r="D9" i="5"/>
  <c r="D14" i="5"/>
  <c r="D18" i="5"/>
  <c r="D22" i="5"/>
  <c r="D26" i="5"/>
  <c r="D30" i="5"/>
  <c r="D34" i="5"/>
  <c r="D38" i="5"/>
  <c r="D42" i="5"/>
  <c r="D46" i="5"/>
  <c r="D50" i="5"/>
  <c r="D10" i="5"/>
  <c r="D8" i="5"/>
  <c r="D15" i="5"/>
  <c r="D20" i="5"/>
  <c r="D25" i="5"/>
  <c r="D31" i="5"/>
  <c r="D36" i="5"/>
  <c r="D41" i="5"/>
  <c r="D47" i="5"/>
  <c r="D5" i="5"/>
  <c r="D6" i="5"/>
  <c r="D12" i="5"/>
  <c r="D17" i="5"/>
  <c r="D23" i="5"/>
  <c r="D28" i="5"/>
  <c r="D33" i="5"/>
  <c r="D39" i="5"/>
  <c r="D44" i="5"/>
  <c r="D49" i="5"/>
  <c r="D7" i="5"/>
  <c r="D19" i="5"/>
  <c r="D29" i="5"/>
  <c r="D40" i="5"/>
  <c r="D51" i="5"/>
  <c r="D11" i="5"/>
  <c r="D21" i="5"/>
  <c r="D32" i="5"/>
  <c r="D43" i="5"/>
  <c r="D13" i="5"/>
  <c r="D24" i="5"/>
  <c r="D35" i="5"/>
  <c r="D45" i="5"/>
  <c r="D16" i="5"/>
  <c r="D27" i="5"/>
  <c r="D37" i="5"/>
  <c r="D48" i="5"/>
  <c r="AE18" i="2"/>
  <c r="AE30" i="2"/>
  <c r="AE35" i="2"/>
  <c r="AE32" i="2"/>
  <c r="AE20" i="2"/>
  <c r="AE23" i="2"/>
  <c r="AE15" i="2"/>
  <c r="AE5" i="2"/>
  <c r="F52" i="5" l="1"/>
  <c r="F53" i="5"/>
  <c r="F54" i="5"/>
  <c r="E53" i="5"/>
  <c r="E54" i="5"/>
  <c r="AF6" i="2"/>
  <c r="AF12" i="2"/>
  <c r="AF26" i="2"/>
  <c r="AF9" i="2"/>
  <c r="E7" i="5"/>
  <c r="E37" i="5"/>
  <c r="E17" i="5"/>
  <c r="E13" i="5"/>
  <c r="E28" i="5"/>
  <c r="E40" i="5"/>
  <c r="E8" i="5"/>
  <c r="E42" i="5"/>
  <c r="E26" i="5"/>
  <c r="E10" i="5"/>
  <c r="E35" i="5"/>
  <c r="E19" i="5"/>
  <c r="E41" i="5"/>
  <c r="E21" i="5"/>
  <c r="E45" i="5"/>
  <c r="E49" i="5"/>
  <c r="E20" i="5"/>
  <c r="E32" i="5"/>
  <c r="E5" i="5"/>
  <c r="E38" i="5"/>
  <c r="E22" i="5"/>
  <c r="E6" i="5"/>
  <c r="E31" i="5"/>
  <c r="E15" i="5"/>
  <c r="E25" i="5"/>
  <c r="E48" i="5"/>
  <c r="E29" i="5"/>
  <c r="E44" i="5"/>
  <c r="E12" i="5"/>
  <c r="E24" i="5"/>
  <c r="E50" i="5"/>
  <c r="E34" i="5"/>
  <c r="E18" i="5"/>
  <c r="E43" i="5"/>
  <c r="E27" i="5"/>
  <c r="E11" i="5"/>
  <c r="E51" i="5"/>
  <c r="E33" i="5"/>
  <c r="E9" i="5"/>
  <c r="E36" i="5"/>
  <c r="E47" i="5"/>
  <c r="E16" i="5"/>
  <c r="E46" i="5"/>
  <c r="E30" i="5"/>
  <c r="E14" i="5"/>
  <c r="E39" i="5"/>
  <c r="E23" i="5"/>
  <c r="AF18" i="2"/>
  <c r="AF30" i="2"/>
  <c r="AF35" i="2"/>
  <c r="AF23" i="2"/>
  <c r="AF20" i="2"/>
  <c r="AF32" i="2"/>
  <c r="AF15" i="2"/>
  <c r="AF5" i="2"/>
  <c r="AF4" i="2" l="1"/>
  <c r="AG6" i="2"/>
  <c r="AG4" i="2"/>
  <c r="AG26" i="2"/>
  <c r="AI26" i="2" s="1"/>
  <c r="AG12" i="2"/>
  <c r="AI12" i="2" s="1"/>
  <c r="AG9" i="2"/>
  <c r="AG18" i="2"/>
  <c r="AI18" i="2" s="1"/>
  <c r="F17" i="5"/>
  <c r="F29" i="5"/>
  <c r="F51" i="5"/>
  <c r="F34" i="5"/>
  <c r="F30" i="5"/>
  <c r="F32" i="5"/>
  <c r="F45" i="5"/>
  <c r="F13" i="5"/>
  <c r="F39" i="5"/>
  <c r="F43" i="5"/>
  <c r="F11" i="5"/>
  <c r="F26" i="5"/>
  <c r="F7" i="5"/>
  <c r="F22" i="5"/>
  <c r="F44" i="5"/>
  <c r="F28" i="5"/>
  <c r="F12" i="5"/>
  <c r="F41" i="5"/>
  <c r="F25" i="5"/>
  <c r="F9" i="5"/>
  <c r="F47" i="5"/>
  <c r="F19" i="5"/>
  <c r="F15" i="5"/>
  <c r="F48" i="5"/>
  <c r="F16" i="5"/>
  <c r="F31" i="5"/>
  <c r="F35" i="5"/>
  <c r="F50" i="5"/>
  <c r="F18" i="5"/>
  <c r="F46" i="5"/>
  <c r="F14" i="5"/>
  <c r="F40" i="5"/>
  <c r="F24" i="5"/>
  <c r="F8" i="5"/>
  <c r="F37" i="5"/>
  <c r="F21" i="5"/>
  <c r="F5" i="5"/>
  <c r="F23" i="5"/>
  <c r="F27" i="5"/>
  <c r="F42" i="5"/>
  <c r="F10" i="5"/>
  <c r="F38" i="5"/>
  <c r="F6" i="5"/>
  <c r="F36" i="5"/>
  <c r="F20" i="5"/>
  <c r="F49" i="5"/>
  <c r="F33" i="5"/>
  <c r="AG30" i="2"/>
  <c r="AI30" i="2" s="1"/>
  <c r="AG35" i="2"/>
  <c r="AI35" i="2" s="1"/>
  <c r="AG23" i="2"/>
  <c r="K27" i="1"/>
  <c r="AG20" i="2"/>
  <c r="AI20" i="2" s="1"/>
  <c r="AG15" i="2"/>
  <c r="AI15" i="2" s="1"/>
  <c r="AG32" i="2"/>
  <c r="AI32" i="2" s="1"/>
  <c r="AG5" i="2"/>
  <c r="H53" i="5" l="1"/>
  <c r="H52" i="5"/>
  <c r="H54" i="5"/>
  <c r="G53" i="5"/>
  <c r="G52" i="5"/>
  <c r="G54" i="5"/>
  <c r="AI4" i="2"/>
  <c r="AJ4" i="2" s="1"/>
  <c r="AI6" i="2"/>
  <c r="AJ6" i="2" s="1"/>
  <c r="AQ23" i="2"/>
  <c r="K31" i="1" s="1"/>
  <c r="AI23" i="2"/>
  <c r="AI5" i="2"/>
  <c r="AJ5" i="2" s="1"/>
  <c r="AI9" i="2"/>
  <c r="AJ9" i="2" s="1"/>
  <c r="K45" i="1"/>
  <c r="G38" i="5"/>
  <c r="G11" i="5"/>
  <c r="G7" i="5"/>
  <c r="G33" i="5"/>
  <c r="G48" i="5"/>
  <c r="G16" i="5"/>
  <c r="G29" i="5"/>
  <c r="G44" i="5"/>
  <c r="G12" i="5"/>
  <c r="G22" i="5"/>
  <c r="G6" i="5"/>
  <c r="G39" i="5"/>
  <c r="G23" i="5"/>
  <c r="G25" i="5"/>
  <c r="G40" i="5"/>
  <c r="G8" i="5"/>
  <c r="G21" i="5"/>
  <c r="G36" i="5"/>
  <c r="G50" i="5"/>
  <c r="G34" i="5"/>
  <c r="G18" i="5"/>
  <c r="G51" i="5"/>
  <c r="G35" i="5"/>
  <c r="G19" i="5"/>
  <c r="G49" i="5"/>
  <c r="G17" i="5"/>
  <c r="G32" i="5"/>
  <c r="G45" i="5"/>
  <c r="G13" i="5"/>
  <c r="G28" i="5"/>
  <c r="G46" i="5"/>
  <c r="G30" i="5"/>
  <c r="G14" i="5"/>
  <c r="G47" i="5"/>
  <c r="G31" i="5"/>
  <c r="G15" i="5"/>
  <c r="G41" i="5"/>
  <c r="G9" i="5"/>
  <c r="G24" i="5"/>
  <c r="G37" i="5"/>
  <c r="G5" i="5"/>
  <c r="G20" i="5"/>
  <c r="G42" i="5"/>
  <c r="G26" i="5"/>
  <c r="G10" i="5"/>
  <c r="G43" i="5"/>
  <c r="G27" i="5"/>
  <c r="K18" i="1"/>
  <c r="K19" i="1"/>
  <c r="I54" i="5" l="1"/>
  <c r="K54" i="5" s="1"/>
  <c r="I52" i="5"/>
  <c r="J52" i="5" s="1"/>
  <c r="J54" i="5"/>
  <c r="I53" i="5"/>
  <c r="H9" i="5"/>
  <c r="I9" i="5" s="1"/>
  <c r="H21" i="5"/>
  <c r="I21" i="5" s="1"/>
  <c r="H17" i="5"/>
  <c r="I17" i="5" s="1"/>
  <c r="H39" i="5"/>
  <c r="I39" i="5" s="1"/>
  <c r="H7" i="5"/>
  <c r="I7" i="5" s="1"/>
  <c r="H22" i="5"/>
  <c r="I22" i="5" s="1"/>
  <c r="H43" i="5"/>
  <c r="I43" i="5" s="1"/>
  <c r="H11" i="5"/>
  <c r="I11" i="5" s="1"/>
  <c r="H34" i="5"/>
  <c r="I34" i="5" s="1"/>
  <c r="H48" i="5"/>
  <c r="I48" i="5" s="1"/>
  <c r="H32" i="5"/>
  <c r="I32" i="5" s="1"/>
  <c r="H16" i="5"/>
  <c r="I16" i="5" s="1"/>
  <c r="H45" i="5"/>
  <c r="I45" i="5" s="1"/>
  <c r="H29" i="5"/>
  <c r="I29" i="5" s="1"/>
  <c r="H13" i="5"/>
  <c r="I13" i="5" s="1"/>
  <c r="H23" i="5"/>
  <c r="I23" i="5" s="1"/>
  <c r="H38" i="5"/>
  <c r="I38" i="5" s="1"/>
  <c r="H6" i="5"/>
  <c r="I6" i="5" s="1"/>
  <c r="H27" i="5"/>
  <c r="I27" i="5" s="1"/>
  <c r="H50" i="5"/>
  <c r="I50" i="5" s="1"/>
  <c r="H18" i="5"/>
  <c r="I18" i="5" s="1"/>
  <c r="H40" i="5"/>
  <c r="I40" i="5" s="1"/>
  <c r="H24" i="5"/>
  <c r="I24" i="5" s="1"/>
  <c r="H8" i="5"/>
  <c r="I8" i="5" s="1"/>
  <c r="H37" i="5"/>
  <c r="I37" i="5" s="1"/>
  <c r="H47" i="5"/>
  <c r="I47" i="5" s="1"/>
  <c r="H15" i="5"/>
  <c r="I15" i="5" s="1"/>
  <c r="H30" i="5"/>
  <c r="I30" i="5" s="1"/>
  <c r="H51" i="5"/>
  <c r="I51" i="5" s="1"/>
  <c r="H19" i="5"/>
  <c r="I19" i="5" s="1"/>
  <c r="H42" i="5"/>
  <c r="I42" i="5" s="1"/>
  <c r="H10" i="5"/>
  <c r="I10" i="5" s="1"/>
  <c r="H36" i="5"/>
  <c r="I36" i="5" s="1"/>
  <c r="H20" i="5"/>
  <c r="I20" i="5" s="1"/>
  <c r="H49" i="5"/>
  <c r="I49" i="5" s="1"/>
  <c r="H33" i="5"/>
  <c r="I33" i="5" s="1"/>
  <c r="H31" i="5"/>
  <c r="I31" i="5" s="1"/>
  <c r="H46" i="5"/>
  <c r="I46" i="5" s="1"/>
  <c r="H14" i="5"/>
  <c r="I14" i="5" s="1"/>
  <c r="H35" i="5"/>
  <c r="I35" i="5" s="1"/>
  <c r="H5" i="5"/>
  <c r="I5" i="5" s="1"/>
  <c r="H26" i="5"/>
  <c r="I26" i="5" s="1"/>
  <c r="H44" i="5"/>
  <c r="I44" i="5" s="1"/>
  <c r="H28" i="5"/>
  <c r="I28" i="5" s="1"/>
  <c r="H12" i="5"/>
  <c r="I12" i="5" s="1"/>
  <c r="H41" i="5"/>
  <c r="I41" i="5" s="1"/>
  <c r="H25" i="5"/>
  <c r="I25" i="5" s="1"/>
  <c r="AQ4" i="2"/>
  <c r="L52" i="5" l="1"/>
  <c r="K52" i="5"/>
  <c r="L54" i="5"/>
  <c r="J53" i="5"/>
  <c r="K53" i="5"/>
  <c r="L53" i="5"/>
  <c r="J41" i="5"/>
  <c r="K41" i="5"/>
  <c r="J26" i="5"/>
  <c r="K26" i="5"/>
  <c r="J20" i="5"/>
  <c r="K20" i="5"/>
  <c r="J47" i="5"/>
  <c r="K47" i="5"/>
  <c r="L47" i="5" s="1"/>
  <c r="J24" i="5"/>
  <c r="K24" i="5"/>
  <c r="J27" i="5"/>
  <c r="K27" i="5"/>
  <c r="J32" i="5"/>
  <c r="K32" i="5"/>
  <c r="L32" i="5"/>
  <c r="J43" i="5"/>
  <c r="K43" i="5"/>
  <c r="L43" i="5"/>
  <c r="J12" i="5"/>
  <c r="K12" i="5"/>
  <c r="J31" i="5"/>
  <c r="K31" i="5"/>
  <c r="L31" i="5"/>
  <c r="J36" i="5"/>
  <c r="K36" i="5"/>
  <c r="J51" i="5"/>
  <c r="K51" i="5"/>
  <c r="L51" i="5"/>
  <c r="J8" i="5"/>
  <c r="K8" i="5"/>
  <c r="J40" i="5"/>
  <c r="K40" i="5"/>
  <c r="J6" i="5"/>
  <c r="K6" i="5"/>
  <c r="J29" i="5"/>
  <c r="L29" i="5"/>
  <c r="K29" i="5"/>
  <c r="J48" i="5"/>
  <c r="K48" i="5"/>
  <c r="J22" i="5"/>
  <c r="K22" i="5"/>
  <c r="J21" i="5"/>
  <c r="K21" i="5"/>
  <c r="J28" i="5"/>
  <c r="K28" i="5"/>
  <c r="L28" i="5"/>
  <c r="J35" i="5"/>
  <c r="K35" i="5"/>
  <c r="J33" i="5"/>
  <c r="L33" i="5"/>
  <c r="K33" i="5"/>
  <c r="J10" i="5"/>
  <c r="K10" i="5"/>
  <c r="J30" i="5"/>
  <c r="K30" i="5"/>
  <c r="L30" i="5"/>
  <c r="J37" i="5"/>
  <c r="L37" i="5" s="1"/>
  <c r="K37" i="5"/>
  <c r="J18" i="5"/>
  <c r="K18" i="5"/>
  <c r="L18" i="5"/>
  <c r="J38" i="5"/>
  <c r="K38" i="5"/>
  <c r="L38" i="5"/>
  <c r="J45" i="5"/>
  <c r="K45" i="5"/>
  <c r="J34" i="5"/>
  <c r="K34" i="5"/>
  <c r="L34" i="5"/>
  <c r="J7" i="5"/>
  <c r="K7" i="5"/>
  <c r="J9" i="5"/>
  <c r="K9" i="5"/>
  <c r="L9" i="5" s="1"/>
  <c r="J46" i="5"/>
  <c r="K46" i="5"/>
  <c r="L46" i="5" s="1"/>
  <c r="J19" i="5"/>
  <c r="K19" i="5"/>
  <c r="J13" i="5"/>
  <c r="L13" i="5"/>
  <c r="K13" i="5"/>
  <c r="J17" i="5"/>
  <c r="L17" i="5"/>
  <c r="K17" i="5"/>
  <c r="J5" i="5"/>
  <c r="K5" i="5"/>
  <c r="J25" i="5"/>
  <c r="K25" i="5"/>
  <c r="L25" i="5" s="1"/>
  <c r="J44" i="5"/>
  <c r="K44" i="5"/>
  <c r="J14" i="5"/>
  <c r="K14" i="5"/>
  <c r="J49" i="5"/>
  <c r="L49" i="5"/>
  <c r="K49" i="5"/>
  <c r="J42" i="5"/>
  <c r="K42" i="5"/>
  <c r="J15" i="5"/>
  <c r="K15" i="5"/>
  <c r="J50" i="5"/>
  <c r="K50" i="5"/>
  <c r="J23" i="5"/>
  <c r="K23" i="5"/>
  <c r="J16" i="5"/>
  <c r="K16" i="5"/>
  <c r="L16" i="5"/>
  <c r="J11" i="5"/>
  <c r="K11" i="5"/>
  <c r="J39" i="5"/>
  <c r="K39" i="5"/>
  <c r="L39" i="5"/>
  <c r="AQ6" i="2"/>
  <c r="K14" i="1" s="1"/>
  <c r="AQ5" i="2"/>
  <c r="K13" i="1" s="1"/>
  <c r="K15" i="1"/>
  <c r="AQ9" i="2"/>
  <c r="K17" i="1" s="1"/>
  <c r="K12" i="1"/>
  <c r="L45" i="5" l="1"/>
  <c r="L36" i="5"/>
  <c r="L11" i="5"/>
  <c r="L15" i="5"/>
  <c r="L22" i="5"/>
  <c r="L12" i="5"/>
  <c r="L27" i="5"/>
  <c r="L24" i="5"/>
  <c r="L20" i="5"/>
  <c r="L42" i="5"/>
  <c r="L19" i="5"/>
  <c r="L21" i="5"/>
  <c r="L6" i="5"/>
  <c r="L44" i="5"/>
  <c r="L8" i="5"/>
  <c r="L50" i="5"/>
  <c r="L41" i="5"/>
  <c r="L5" i="5"/>
  <c r="L26" i="5"/>
  <c r="L7" i="5"/>
  <c r="L40" i="5"/>
  <c r="L48" i="5"/>
  <c r="L35" i="5"/>
  <c r="L23" i="5"/>
  <c r="L10" i="5"/>
  <c r="L14" i="5"/>
  <c r="K16" i="1"/>
  <c r="B1" i="5" l="1"/>
  <c r="B2" i="5" s="1"/>
  <c r="A59" i="1" s="1"/>
</calcChain>
</file>

<file path=xl/sharedStrings.xml><?xml version="1.0" encoding="utf-8"?>
<sst xmlns="http://schemas.openxmlformats.org/spreadsheetml/2006/main" count="727" uniqueCount="163">
  <si>
    <t>Popisky řádků</t>
  </si>
  <si>
    <t>prnazev</t>
  </si>
  <si>
    <t>prebody1</t>
  </si>
  <si>
    <t>prtyp1</t>
  </si>
  <si>
    <t>rekvizita1</t>
  </si>
  <si>
    <t>rekvizita2</t>
  </si>
  <si>
    <t>rekvizita3</t>
  </si>
  <si>
    <t>rekvizita4</t>
  </si>
  <si>
    <t>rekvizita5</t>
  </si>
  <si>
    <t>rekvizita6</t>
  </si>
  <si>
    <t>Zk</t>
  </si>
  <si>
    <t>Finanční právo I</t>
  </si>
  <si>
    <t>Z</t>
  </si>
  <si>
    <t>Finanční právo II</t>
  </si>
  <si>
    <t>Občanské právo hmotné I</t>
  </si>
  <si>
    <t>Občanské právo hmotné II</t>
  </si>
  <si>
    <t>Občanské právo hmotné III</t>
  </si>
  <si>
    <t>Občanské právo hmotné IV</t>
  </si>
  <si>
    <t>Občanské právo procesní I</t>
  </si>
  <si>
    <t>Občanské právo procesní II</t>
  </si>
  <si>
    <t>Občanské právo procesní III</t>
  </si>
  <si>
    <t>Obchodní právo I</t>
  </si>
  <si>
    <t>Obchodní právo II</t>
  </si>
  <si>
    <t>Obchodní právo III</t>
  </si>
  <si>
    <t>Právo životního prostředí I</t>
  </si>
  <si>
    <t>Právo životního prostředí II</t>
  </si>
  <si>
    <t>Z+Zk</t>
  </si>
  <si>
    <t>Politologie</t>
  </si>
  <si>
    <t>Pracovní právo I</t>
  </si>
  <si>
    <t>Pracovní právo II</t>
  </si>
  <si>
    <t>Teorie práva I</t>
  </si>
  <si>
    <t>Teorie práva II</t>
  </si>
  <si>
    <t>Správní právo I</t>
  </si>
  <si>
    <t>Správní právo II</t>
  </si>
  <si>
    <t>Správní právo III</t>
  </si>
  <si>
    <t>Trestní právo I</t>
  </si>
  <si>
    <t>Trestní právo II</t>
  </si>
  <si>
    <t>Trestní právo III</t>
  </si>
  <si>
    <t>KLP</t>
  </si>
  <si>
    <t>Mezinárodní právo veřejné I</t>
  </si>
  <si>
    <t>Mezinárodní právo veřejné II</t>
  </si>
  <si>
    <t>Právo sociálního zabezpečení I</t>
  </si>
  <si>
    <t>Právo sociálního zabezpečení II</t>
  </si>
  <si>
    <t>Státověda</t>
  </si>
  <si>
    <t>Ústavní právo I</t>
  </si>
  <si>
    <t>KZ</t>
  </si>
  <si>
    <t>Ústavní právo II</t>
  </si>
  <si>
    <t>Evropské právo I</t>
  </si>
  <si>
    <t>Evropské právo II</t>
  </si>
  <si>
    <t>předmět</t>
  </si>
  <si>
    <t xml:space="preserve">seznam </t>
  </si>
  <si>
    <t>opak</t>
  </si>
  <si>
    <t>datum splnění</t>
  </si>
  <si>
    <t>výsledek</t>
  </si>
  <si>
    <t>KONTROLA</t>
  </si>
  <si>
    <t>započteno</t>
  </si>
  <si>
    <t>prospěl</t>
  </si>
  <si>
    <t>výborně</t>
  </si>
  <si>
    <t>velmi dobře</t>
  </si>
  <si>
    <t>dobře</t>
  </si>
  <si>
    <t>maticevysledku</t>
  </si>
  <si>
    <t>kód</t>
  </si>
  <si>
    <t>poradi</t>
  </si>
  <si>
    <t>Datum</t>
  </si>
  <si>
    <t>Datum splnění</t>
  </si>
  <si>
    <t>Datum max</t>
  </si>
  <si>
    <t>KONTROLA CELKEM</t>
  </si>
  <si>
    <t>Kontrala DATA1</t>
  </si>
  <si>
    <t>KONTROLA DATA2</t>
  </si>
  <si>
    <t>KONTROLA REKVIZIT</t>
  </si>
  <si>
    <t>Kontrola výsledku</t>
  </si>
  <si>
    <t>Výsledek</t>
  </si>
  <si>
    <t>kr.</t>
  </si>
  <si>
    <t>exam.</t>
  </si>
  <si>
    <t>Číslo osoby:</t>
  </si>
  <si>
    <t>Příjmení a jméno:</t>
  </si>
  <si>
    <t>Datum narození:</t>
  </si>
  <si>
    <t>Ročník:</t>
  </si>
  <si>
    <t>ID studia:</t>
  </si>
  <si>
    <t>ročník</t>
  </si>
  <si>
    <t>podpis</t>
  </si>
  <si>
    <t>datum</t>
  </si>
  <si>
    <t>Trvalá adresa:</t>
  </si>
  <si>
    <t>Doruč. adresa:</t>
  </si>
  <si>
    <t>p.č.</t>
  </si>
  <si>
    <t>Telefon, email:</t>
  </si>
  <si>
    <t>rozdílová zkoušk pro souhlas</t>
  </si>
  <si>
    <t>HPOP0000</t>
  </si>
  <si>
    <t>Úvod do studia práva</t>
  </si>
  <si>
    <t>Kv</t>
  </si>
  <si>
    <t>HPOP0001</t>
  </si>
  <si>
    <t>HPOP0002</t>
  </si>
  <si>
    <t>HPOP0003</t>
  </si>
  <si>
    <t>HPOP0004</t>
  </si>
  <si>
    <t>HPOP0005</t>
  </si>
  <si>
    <t>Občanské právo hmotné V</t>
  </si>
  <si>
    <t>HPOP0007</t>
  </si>
  <si>
    <t>HPOP0008</t>
  </si>
  <si>
    <t>HPOP0009</t>
  </si>
  <si>
    <t>HPOP0010</t>
  </si>
  <si>
    <t>Občanské právo hmotné a procesní</t>
  </si>
  <si>
    <t>HPOP0011</t>
  </si>
  <si>
    <t>HPOP0012</t>
  </si>
  <si>
    <t>HPOP0013</t>
  </si>
  <si>
    <t>HPOP0016</t>
  </si>
  <si>
    <t>HPOP0017</t>
  </si>
  <si>
    <t>HPOP0018</t>
  </si>
  <si>
    <t>Mezinárodní právo soukromé a právo mezinárodního obchodu I</t>
  </si>
  <si>
    <t>HPOP0019</t>
  </si>
  <si>
    <t>Mezinárodní právo soukromé a právo mezinárodního obchodu II</t>
  </si>
  <si>
    <t>HPOP0021</t>
  </si>
  <si>
    <t>HPOP0022</t>
  </si>
  <si>
    <t>HPOP0023</t>
  </si>
  <si>
    <t>HPOP0024</t>
  </si>
  <si>
    <t>Správní právo IV</t>
  </si>
  <si>
    <t>HPOP0025</t>
  </si>
  <si>
    <t>HPOP0026</t>
  </si>
  <si>
    <t>HPOP0027</t>
  </si>
  <si>
    <t>HPOP0028</t>
  </si>
  <si>
    <t>HPOP0029</t>
  </si>
  <si>
    <t>HPOP0030</t>
  </si>
  <si>
    <t>HPOP0031</t>
  </si>
  <si>
    <t>HPOP0032</t>
  </si>
  <si>
    <t>HPOP0033</t>
  </si>
  <si>
    <t>HPOP0034</t>
  </si>
  <si>
    <t>Trestní právo IV</t>
  </si>
  <si>
    <t>HPOP0041</t>
  </si>
  <si>
    <t>HPOP0042</t>
  </si>
  <si>
    <t>HPOP0043</t>
  </si>
  <si>
    <t>Ústavní právo III</t>
  </si>
  <si>
    <t>HPOP0044</t>
  </si>
  <si>
    <t>HPOP0045</t>
  </si>
  <si>
    <t>HPOP0046</t>
  </si>
  <si>
    <t>HPOP0047</t>
  </si>
  <si>
    <t>HPOP0048</t>
  </si>
  <si>
    <t>HPOP0050</t>
  </si>
  <si>
    <t>Vývoj velkých právních systémů</t>
  </si>
  <si>
    <t>HPOP0051</t>
  </si>
  <si>
    <t>HPOP0052</t>
  </si>
  <si>
    <t>HPOP0053</t>
  </si>
  <si>
    <t>Římské právo a základy novodobého práva soukromého I</t>
  </si>
  <si>
    <t>HPOP0054</t>
  </si>
  <si>
    <t>Římské právo a základy novodobého práva soukromého II</t>
  </si>
  <si>
    <t>HPOP0055</t>
  </si>
  <si>
    <t>Historické základy českého práva I</t>
  </si>
  <si>
    <t>HPOP0056</t>
  </si>
  <si>
    <t>Historické základy českého práva II</t>
  </si>
  <si>
    <t>HPOP0061</t>
  </si>
  <si>
    <t>Právo a ekonomie I</t>
  </si>
  <si>
    <t>HPOP0062</t>
  </si>
  <si>
    <t>Právo a ekonomie II</t>
  </si>
  <si>
    <t>HPOP0063</t>
  </si>
  <si>
    <t>HPOP0099</t>
  </si>
  <si>
    <t>Diplomový seminář</t>
  </si>
  <si>
    <t>rekvizita7</t>
  </si>
  <si>
    <t>Pro odevzdání žádosti, musí sloupec kontrola zůstat prázdný. 
V případě, že Vám zůstane v sloupci kontrola informace o nesplněné rekvizitě, lze žádost odevzdat pouze v případě, že jste rekvizitu již absolvovali.</t>
  </si>
  <si>
    <t>R4</t>
  </si>
  <si>
    <t>R6:R8</t>
  </si>
  <si>
    <t>R5:R7</t>
  </si>
  <si>
    <t>Žádám tímto o uznání splnění kontrol studia povinných předmětů z předchozího studia na PF UK:</t>
  </si>
  <si>
    <t>ŽÁDOST O UZNÁNÍ SPLNĚNÍ KONTROL STUDIA POVINNÝCH PŘEDMĚTŮ</t>
  </si>
  <si>
    <t>ID DS:</t>
  </si>
  <si>
    <r>
      <t xml:space="preserve">Prosím vyplňte žádost na PC. V případě podání v listinné podobě žádost vytiskněte a podepsanou ji doručte do podatelny PF UK.
V případě podání v elektronické podobě datovou schránkou nebo jiným způsobem, se kterým zákon spojuje účinky vlastnoručního podpisu, žádost zašlete na adresu elektronické podatelny PF UK.
</t>
    </r>
    <r>
      <rPr>
        <b/>
        <sz val="11"/>
        <color rgb="FFFF0000"/>
        <rFont val="Calibri"/>
        <family val="2"/>
        <charset val="238"/>
        <scheme val="minor"/>
      </rPr>
      <t xml:space="preserve">
Současně vždy žádost zašlete e-mailem ve formátu XLSX své studijní referentce.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</si>
</sst>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1" fillId="0" borderId="0" xfId="0" applyFont="1" applyAlignment="1">
      <alignment vertical="top" wrapText="1"/>
    </xf>
    <xf numFmtId="14" fontId="2" fillId="3" borderId="2" xfId="0" applyNumberFormat="1" applyFont="1" applyFill="1" applyBorder="1" applyAlignment="1" applyProtection="1">
      <alignment horizontal="right" shrinkToFit="1"/>
      <protection locked="0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hidden="1"/>
    </xf>
    <xf numFmtId="14" fontId="5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hidden="1"/>
    </xf>
    <xf numFmtId="0" fontId="5" fillId="3" borderId="3" xfId="0" applyFont="1" applyFill="1" applyBorder="1" applyAlignment="1" applyProtection="1">
      <alignment horizontal="right" vertical="center" indent="1" shrinkToFit="1"/>
      <protection locked="0"/>
    </xf>
    <xf numFmtId="14" fontId="1" fillId="0" borderId="0" xfId="0" applyNumberFormat="1" applyFont="1"/>
    <xf numFmtId="0" fontId="0" fillId="4" borderId="0" xfId="0" applyFill="1"/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5" fillId="0" borderId="3" xfId="0" applyFont="1" applyBorder="1" applyAlignment="1" applyProtection="1">
      <protection hidden="1"/>
    </xf>
    <xf numFmtId="0" fontId="0" fillId="0" borderId="3" xfId="0" applyBorder="1" applyAlignme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69"/>
  <sheetViews>
    <sheetView showGridLines="0" tabSelected="1" zoomScaleNormal="100" zoomScalePageLayoutView="115" workbookViewId="0">
      <selection activeCell="B12" sqref="B12"/>
    </sheetView>
  </sheetViews>
  <sheetFormatPr defaultRowHeight="15" x14ac:dyDescent="0.25"/>
  <cols>
    <col min="1" max="1" width="6.85546875" customWidth="1"/>
    <col min="2" max="2" width="9.85546875" customWidth="1"/>
    <col min="3" max="3" width="22.140625" customWidth="1"/>
    <col min="4" max="4" width="9.5703125" customWidth="1"/>
    <col min="5" max="5" width="10.7109375" customWidth="1"/>
    <col min="6" max="6" width="10" customWidth="1"/>
    <col min="7" max="7" width="6.42578125" customWidth="1"/>
    <col min="8" max="8" width="11" customWidth="1"/>
    <col min="9" max="9" width="13.42578125" customWidth="1"/>
    <col min="10" max="10" width="14.42578125" customWidth="1"/>
    <col min="11" max="11" width="153.28515625" bestFit="1" customWidth="1"/>
    <col min="13" max="13" width="10.140625" bestFit="1" customWidth="1"/>
  </cols>
  <sheetData>
    <row r="1" spans="1:13" ht="15" customHeight="1" x14ac:dyDescent="0.25">
      <c r="A1" s="33" t="s">
        <v>74</v>
      </c>
      <c r="B1" s="33"/>
      <c r="C1" s="26"/>
      <c r="D1" s="27" t="s">
        <v>78</v>
      </c>
      <c r="E1" s="10"/>
      <c r="F1" s="38" t="s">
        <v>161</v>
      </c>
      <c r="G1" s="38"/>
      <c r="H1" s="9"/>
      <c r="J1" s="6"/>
      <c r="K1" s="34" t="s">
        <v>155</v>
      </c>
      <c r="L1" s="12"/>
    </row>
    <row r="2" spans="1:13" ht="15" customHeight="1" x14ac:dyDescent="0.25">
      <c r="A2" s="33" t="s">
        <v>75</v>
      </c>
      <c r="B2" s="33"/>
      <c r="C2" s="36"/>
      <c r="D2" s="36"/>
      <c r="E2" s="39"/>
      <c r="F2" s="33" t="s">
        <v>76</v>
      </c>
      <c r="G2" s="33"/>
      <c r="H2" s="13"/>
      <c r="J2" s="6"/>
      <c r="K2" s="34"/>
      <c r="L2" s="12"/>
    </row>
    <row r="3" spans="1:13" x14ac:dyDescent="0.25">
      <c r="A3" s="33" t="s">
        <v>82</v>
      </c>
      <c r="B3" s="33"/>
      <c r="C3" s="36"/>
      <c r="D3" s="36"/>
      <c r="E3" s="36"/>
      <c r="F3" s="36"/>
      <c r="G3" s="36"/>
      <c r="H3" s="36"/>
      <c r="J3" s="8"/>
      <c r="K3" s="34"/>
      <c r="L3" s="12"/>
      <c r="M3" s="3"/>
    </row>
    <row r="4" spans="1:13" x14ac:dyDescent="0.25">
      <c r="A4" s="5"/>
      <c r="B4" s="5" t="s">
        <v>83</v>
      </c>
      <c r="C4" s="37"/>
      <c r="D4" s="37"/>
      <c r="E4" s="37"/>
      <c r="F4" s="37"/>
      <c r="G4" s="37"/>
      <c r="H4" s="37"/>
      <c r="J4" s="8"/>
      <c r="K4" s="34"/>
      <c r="L4" s="12"/>
      <c r="M4" s="3"/>
    </row>
    <row r="5" spans="1:13" x14ac:dyDescent="0.25">
      <c r="A5" s="33" t="s">
        <v>85</v>
      </c>
      <c r="B5" s="33"/>
      <c r="C5" s="36"/>
      <c r="D5" s="36"/>
      <c r="E5" s="39"/>
      <c r="F5" s="35" t="s">
        <v>77</v>
      </c>
      <c r="G5" s="35"/>
      <c r="H5" s="9"/>
      <c r="J5" s="6"/>
      <c r="K5" s="34"/>
      <c r="L5" s="12"/>
      <c r="M5" s="3"/>
    </row>
    <row r="6" spans="1:13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34"/>
      <c r="L6" s="12"/>
      <c r="M6" s="3"/>
    </row>
    <row r="7" spans="1:13" ht="22.5" x14ac:dyDescent="0.3">
      <c r="A7" s="28" t="s">
        <v>160</v>
      </c>
      <c r="B7" s="28"/>
      <c r="C7" s="28"/>
      <c r="D7" s="28"/>
      <c r="E7" s="28"/>
      <c r="F7" s="28"/>
      <c r="G7" s="28"/>
      <c r="H7" s="28"/>
      <c r="I7" s="28"/>
      <c r="J7" s="28"/>
      <c r="K7" s="34"/>
      <c r="L7" s="12"/>
    </row>
    <row r="8" spans="1:13" ht="9" customHeight="1" x14ac:dyDescent="0.25">
      <c r="A8" s="44" t="s">
        <v>159</v>
      </c>
      <c r="B8" s="44"/>
      <c r="C8" s="44"/>
      <c r="D8" s="44"/>
      <c r="E8" s="44"/>
      <c r="F8" s="44"/>
      <c r="G8" s="44"/>
      <c r="H8" s="44"/>
      <c r="I8" s="44"/>
      <c r="J8" s="44"/>
    </row>
    <row r="9" spans="1:13" ht="1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3" ht="8.25" customHeight="1" x14ac:dyDescent="0.25"/>
    <row r="11" spans="1:13" x14ac:dyDescent="0.25">
      <c r="A11" s="7" t="s">
        <v>84</v>
      </c>
      <c r="B11" s="7" t="s">
        <v>61</v>
      </c>
      <c r="C11" s="29" t="s">
        <v>49</v>
      </c>
      <c r="D11" s="29"/>
      <c r="E11" s="29"/>
      <c r="F11" s="29"/>
      <c r="G11" s="7" t="s">
        <v>72</v>
      </c>
      <c r="H11" s="7" t="s">
        <v>73</v>
      </c>
      <c r="I11" s="7" t="s">
        <v>52</v>
      </c>
      <c r="J11" s="7" t="s">
        <v>53</v>
      </c>
      <c r="K11" s="11" t="s">
        <v>54</v>
      </c>
    </row>
    <row r="12" spans="1:13" ht="12.95" customHeight="1" x14ac:dyDescent="0.25">
      <c r="A12" s="14">
        <v>1</v>
      </c>
      <c r="B12" s="15"/>
      <c r="C12" s="30" t="str">
        <f>IF(B12&lt;&gt;"",T(VLOOKUP(B12,List2!$A$3:$B$53,2,FALSE)),"")</f>
        <v/>
      </c>
      <c r="D12" s="30"/>
      <c r="E12" s="31"/>
      <c r="F12" s="31"/>
      <c r="G12" s="16" t="str">
        <f>IF(B12&lt;&gt;"",(VLOOKUP(B12,List2!$A$3:$D$53,3,FALSE)),"")</f>
        <v/>
      </c>
      <c r="H12" s="16" t="str">
        <f>IF(B12&lt;&gt;"",(VLOOKUP(B12,List2!$A$3:$D$53,4,FALSE)),"")</f>
        <v/>
      </c>
      <c r="I12" s="17"/>
      <c r="J12" s="18"/>
      <c r="K12" s="19" t="str">
        <f>List2!AQ4</f>
        <v/>
      </c>
    </row>
    <row r="13" spans="1:13" ht="12.95" customHeight="1" x14ac:dyDescent="0.25">
      <c r="A13" s="14">
        <v>2</v>
      </c>
      <c r="B13" s="15"/>
      <c r="C13" s="30" t="str">
        <f>IF(B13&lt;&gt;"",T(VLOOKUP(B13,List2!$A$3:$B$53,2,FALSE)),"")</f>
        <v/>
      </c>
      <c r="D13" s="30"/>
      <c r="E13" s="31"/>
      <c r="F13" s="31"/>
      <c r="G13" s="16" t="str">
        <f>IF(B13&lt;&gt;"",(VLOOKUP(B13,List2!$A$3:$D$53,3,FALSE)),"")</f>
        <v/>
      </c>
      <c r="H13" s="16" t="str">
        <f>IF(B13&lt;&gt;"",(VLOOKUP(B13,List2!$A$3:$D$53,4,FALSE)),"")</f>
        <v/>
      </c>
      <c r="I13" s="17"/>
      <c r="J13" s="18"/>
      <c r="K13" s="19" t="str">
        <f>List2!AQ5</f>
        <v/>
      </c>
    </row>
    <row r="14" spans="1:13" ht="12.95" customHeight="1" x14ac:dyDescent="0.25">
      <c r="A14" s="14">
        <v>3</v>
      </c>
      <c r="B14" s="15"/>
      <c r="C14" s="30" t="str">
        <f>IF(B14&lt;&gt;"",T(VLOOKUP(B14,List2!$A$3:$B$53,2,FALSE)),"")</f>
        <v/>
      </c>
      <c r="D14" s="30"/>
      <c r="E14" s="31"/>
      <c r="F14" s="31"/>
      <c r="G14" s="16" t="str">
        <f>IF(B14&lt;&gt;"",(VLOOKUP(B14,List2!$A$3:$D$53,3,FALSE)),"")</f>
        <v/>
      </c>
      <c r="H14" s="16" t="str">
        <f>IF(B14&lt;&gt;"",(VLOOKUP(B14,List2!$A$3:$D$53,4,FALSE)),"")</f>
        <v/>
      </c>
      <c r="I14" s="17"/>
      <c r="J14" s="18"/>
      <c r="K14" s="19" t="str">
        <f>List2!AQ6</f>
        <v/>
      </c>
    </row>
    <row r="15" spans="1:13" ht="12.95" customHeight="1" x14ac:dyDescent="0.25">
      <c r="A15" s="14">
        <v>4</v>
      </c>
      <c r="B15" s="15"/>
      <c r="C15" s="30" t="str">
        <f>IF(B15&lt;&gt;"",T(VLOOKUP(B15,List2!$A$3:$B$53,2,FALSE)),"")</f>
        <v/>
      </c>
      <c r="D15" s="30"/>
      <c r="E15" s="31"/>
      <c r="F15" s="31"/>
      <c r="G15" s="16" t="str">
        <f>IF(B15&lt;&gt;"",(VLOOKUP(B15,List2!$A$3:$D$53,3,FALSE)),"")</f>
        <v/>
      </c>
      <c r="H15" s="16" t="str">
        <f>IF(B15&lt;&gt;"",(VLOOKUP(B15,List2!$A$3:$D$53,4,FALSE)),"")</f>
        <v/>
      </c>
      <c r="I15" s="17"/>
      <c r="J15" s="18"/>
      <c r="K15" s="19" t="str">
        <f>List2!AQ7</f>
        <v/>
      </c>
    </row>
    <row r="16" spans="1:13" ht="12.95" customHeight="1" x14ac:dyDescent="0.25">
      <c r="A16" s="14">
        <v>5</v>
      </c>
      <c r="B16" s="15"/>
      <c r="C16" s="30" t="str">
        <f>IF(B16&lt;&gt;"",T(VLOOKUP(B16,List2!$A$3:$B$53,2,FALSE)),"")</f>
        <v/>
      </c>
      <c r="D16" s="30"/>
      <c r="E16" s="31"/>
      <c r="F16" s="31"/>
      <c r="G16" s="16" t="str">
        <f>IF(B16&lt;&gt;"",(VLOOKUP(B16,List2!$A$3:$D$53,3,FALSE)),"")</f>
        <v/>
      </c>
      <c r="H16" s="16" t="str">
        <f>IF(B16&lt;&gt;"",(VLOOKUP(B16,List2!$A$3:$D$53,4,FALSE)),"")</f>
        <v/>
      </c>
      <c r="I16" s="17"/>
      <c r="J16" s="18"/>
      <c r="K16" s="19" t="str">
        <f>List2!AQ8</f>
        <v/>
      </c>
    </row>
    <row r="17" spans="1:11" ht="12.95" customHeight="1" x14ac:dyDescent="0.25">
      <c r="A17" s="14">
        <v>6</v>
      </c>
      <c r="B17" s="15"/>
      <c r="C17" s="30" t="str">
        <f>IF(B17&lt;&gt;"",T(VLOOKUP(B17,List2!$A$3:$B$53,2,FALSE)),"")</f>
        <v/>
      </c>
      <c r="D17" s="30"/>
      <c r="E17" s="31"/>
      <c r="F17" s="31"/>
      <c r="G17" s="16" t="str">
        <f>IF(B17&lt;&gt;"",(VLOOKUP(B17,List2!$A$3:$D$53,3,FALSE)),"")</f>
        <v/>
      </c>
      <c r="H17" s="16" t="str">
        <f>IF(B17&lt;&gt;"",(VLOOKUP(B17,List2!$A$3:$D$53,4,FALSE)),"")</f>
        <v/>
      </c>
      <c r="I17" s="17"/>
      <c r="J17" s="18"/>
      <c r="K17" s="19" t="str">
        <f>List2!AQ9</f>
        <v/>
      </c>
    </row>
    <row r="18" spans="1:11" ht="12.95" customHeight="1" x14ac:dyDescent="0.25">
      <c r="A18" s="14">
        <v>7</v>
      </c>
      <c r="B18" s="15"/>
      <c r="C18" s="30" t="str">
        <f>IF(B18&lt;&gt;"",T(VLOOKUP(B18,List2!$A$3:$B$53,2,FALSE)),"")</f>
        <v/>
      </c>
      <c r="D18" s="30"/>
      <c r="E18" s="31"/>
      <c r="F18" s="31"/>
      <c r="G18" s="16" t="str">
        <f>IF(B18&lt;&gt;"",(VLOOKUP(B18,List2!$A$3:$D$53,3,FALSE)),"")</f>
        <v/>
      </c>
      <c r="H18" s="16" t="str">
        <f>IF(B18&lt;&gt;"",(VLOOKUP(B18,List2!$A$3:$D$53,4,FALSE)),"")</f>
        <v/>
      </c>
      <c r="I18" s="17"/>
      <c r="J18" s="18"/>
      <c r="K18" s="19" t="str">
        <f>List2!AQ10</f>
        <v/>
      </c>
    </row>
    <row r="19" spans="1:11" ht="12.95" customHeight="1" x14ac:dyDescent="0.25">
      <c r="A19" s="14">
        <v>8</v>
      </c>
      <c r="B19" s="15"/>
      <c r="C19" s="30" t="str">
        <f>IF(B19&lt;&gt;"",T(VLOOKUP(B19,List2!$A$3:$B$53,2,FALSE)),"")</f>
        <v/>
      </c>
      <c r="D19" s="30"/>
      <c r="E19" s="31"/>
      <c r="F19" s="31"/>
      <c r="G19" s="16" t="str">
        <f>IF(B19&lt;&gt;"",(VLOOKUP(B19,List2!$A$3:$D$53,3,FALSE)),"")</f>
        <v/>
      </c>
      <c r="H19" s="16" t="str">
        <f>IF(B19&lt;&gt;"",(VLOOKUP(B19,List2!$A$3:$D$53,4,FALSE)),"")</f>
        <v/>
      </c>
      <c r="I19" s="17"/>
      <c r="J19" s="18"/>
      <c r="K19" s="19" t="str">
        <f>List2!AQ11</f>
        <v/>
      </c>
    </row>
    <row r="20" spans="1:11" ht="12.95" customHeight="1" x14ac:dyDescent="0.25">
      <c r="A20" s="14">
        <v>9</v>
      </c>
      <c r="B20" s="15"/>
      <c r="C20" s="30" t="str">
        <f>IF(B20&lt;&gt;"",T(VLOOKUP(B20,List2!$A$3:$B$53,2,FALSE)),"")</f>
        <v/>
      </c>
      <c r="D20" s="30"/>
      <c r="E20" s="31"/>
      <c r="F20" s="31"/>
      <c r="G20" s="16" t="str">
        <f>IF(B20&lt;&gt;"",(VLOOKUP(B20,List2!$A$3:$D$53,3,FALSE)),"")</f>
        <v/>
      </c>
      <c r="H20" s="16" t="str">
        <f>IF(B20&lt;&gt;"",(VLOOKUP(B20,List2!$A$3:$D$53,4,FALSE)),"")</f>
        <v/>
      </c>
      <c r="I20" s="20"/>
      <c r="J20" s="18"/>
      <c r="K20" s="19" t="str">
        <f>List2!AQ12</f>
        <v/>
      </c>
    </row>
    <row r="21" spans="1:11" ht="12.95" customHeight="1" x14ac:dyDescent="0.25">
      <c r="A21" s="14">
        <v>10</v>
      </c>
      <c r="B21" s="15"/>
      <c r="C21" s="30" t="str">
        <f>IF(B21&lt;&gt;"",T(VLOOKUP(B21,List2!$A$3:$B$53,2,FALSE)),"")</f>
        <v/>
      </c>
      <c r="D21" s="30"/>
      <c r="E21" s="31"/>
      <c r="F21" s="31"/>
      <c r="G21" s="16" t="str">
        <f>IF(B21&lt;&gt;"",(VLOOKUP(B21,List2!$A$3:$D$53,3,FALSE)),"")</f>
        <v/>
      </c>
      <c r="H21" s="16" t="str">
        <f>IF(B21&lt;&gt;"",(VLOOKUP(B21,List2!$A$3:$D$53,4,FALSE)),"")</f>
        <v/>
      </c>
      <c r="I21" s="20"/>
      <c r="J21" s="18"/>
      <c r="K21" s="19" t="str">
        <f>List2!AQ13</f>
        <v/>
      </c>
    </row>
    <row r="22" spans="1:11" ht="12.95" customHeight="1" x14ac:dyDescent="0.25">
      <c r="A22" s="14">
        <v>11</v>
      </c>
      <c r="B22" s="15"/>
      <c r="C22" s="30" t="str">
        <f>IF(B22&lt;&gt;"",T(VLOOKUP(B22,List2!$A$3:$B$53,2,FALSE)),"")</f>
        <v/>
      </c>
      <c r="D22" s="30"/>
      <c r="E22" s="31"/>
      <c r="F22" s="31"/>
      <c r="G22" s="16" t="str">
        <f>IF(B22&lt;&gt;"",(VLOOKUP(B22,List2!$A$3:$D$53,3,FALSE)),"")</f>
        <v/>
      </c>
      <c r="H22" s="16" t="str">
        <f>IF(B22&lt;&gt;"",(VLOOKUP(B22,List2!$A$3:$D$53,4,FALSE)),"")</f>
        <v/>
      </c>
      <c r="I22" s="20"/>
      <c r="J22" s="18"/>
      <c r="K22" s="19" t="str">
        <f>List2!AQ14</f>
        <v/>
      </c>
    </row>
    <row r="23" spans="1:11" ht="12.95" customHeight="1" x14ac:dyDescent="0.25">
      <c r="A23" s="14">
        <v>12</v>
      </c>
      <c r="B23" s="15"/>
      <c r="C23" s="30" t="str">
        <f>IF(B23&lt;&gt;"",T(VLOOKUP(B23,List2!$A$3:$B$53,2,FALSE)),"")</f>
        <v/>
      </c>
      <c r="D23" s="30"/>
      <c r="E23" s="31"/>
      <c r="F23" s="31"/>
      <c r="G23" s="16" t="str">
        <f>IF(B23&lt;&gt;"",(VLOOKUP(B23,List2!$A$3:$D$53,3,FALSE)),"")</f>
        <v/>
      </c>
      <c r="H23" s="16" t="str">
        <f>IF(B23&lt;&gt;"",(VLOOKUP(B23,List2!$A$3:$D$53,4,FALSE)),"")</f>
        <v/>
      </c>
      <c r="I23" s="20"/>
      <c r="J23" s="18"/>
      <c r="K23" s="19" t="str">
        <f>List2!AQ15</f>
        <v/>
      </c>
    </row>
    <row r="24" spans="1:11" ht="12.95" customHeight="1" x14ac:dyDescent="0.25">
      <c r="A24" s="14">
        <v>13</v>
      </c>
      <c r="B24" s="15"/>
      <c r="C24" s="30" t="str">
        <f>IF(B24&lt;&gt;"",T(VLOOKUP(B24,List2!$A$3:$B$53,2,FALSE)),"")</f>
        <v/>
      </c>
      <c r="D24" s="30"/>
      <c r="E24" s="31"/>
      <c r="F24" s="31"/>
      <c r="G24" s="16" t="str">
        <f>IF(B24&lt;&gt;"",(VLOOKUP(B24,List2!$A$3:$D$53,3,FALSE)),"")</f>
        <v/>
      </c>
      <c r="H24" s="16" t="str">
        <f>IF(B24&lt;&gt;"",(VLOOKUP(B24,List2!$A$3:$D$53,4,FALSE)),"")</f>
        <v/>
      </c>
      <c r="I24" s="20"/>
      <c r="J24" s="18"/>
      <c r="K24" s="19" t="str">
        <f>List2!AQ16</f>
        <v/>
      </c>
    </row>
    <row r="25" spans="1:11" ht="12.95" customHeight="1" x14ac:dyDescent="0.25">
      <c r="A25" s="14">
        <v>14</v>
      </c>
      <c r="B25" s="15"/>
      <c r="C25" s="30" t="str">
        <f>IF(B25&lt;&gt;"",T(VLOOKUP(B25,List2!$A$3:$B$53,2,FALSE)),"")</f>
        <v/>
      </c>
      <c r="D25" s="30"/>
      <c r="E25" s="31"/>
      <c r="F25" s="31"/>
      <c r="G25" s="16" t="str">
        <f>IF(B25&lt;&gt;"",(VLOOKUP(B25,List2!$A$3:$D$53,3,FALSE)),"")</f>
        <v/>
      </c>
      <c r="H25" s="16" t="str">
        <f>IF(B25&lt;&gt;"",(VLOOKUP(B25,List2!$A$3:$D$53,4,FALSE)),"")</f>
        <v/>
      </c>
      <c r="I25" s="20"/>
      <c r="J25" s="18"/>
      <c r="K25" s="19" t="str">
        <f>List2!AQ17</f>
        <v/>
      </c>
    </row>
    <row r="26" spans="1:11" ht="12.95" customHeight="1" x14ac:dyDescent="0.25">
      <c r="A26" s="14">
        <v>15</v>
      </c>
      <c r="B26" s="15"/>
      <c r="C26" s="30" t="str">
        <f>IF(B26&lt;&gt;"",T(VLOOKUP(B26,List2!$A$3:$B$53,2,FALSE)),"")</f>
        <v/>
      </c>
      <c r="D26" s="30"/>
      <c r="E26" s="31"/>
      <c r="F26" s="31"/>
      <c r="G26" s="16" t="str">
        <f>IF(B26&lt;&gt;"",(VLOOKUP(B26,List2!$A$3:$D$53,3,FALSE)),"")</f>
        <v/>
      </c>
      <c r="H26" s="16" t="str">
        <f>IF(B26&lt;&gt;"",(VLOOKUP(B26,List2!$A$3:$D$53,4,FALSE)),"")</f>
        <v/>
      </c>
      <c r="I26" s="20"/>
      <c r="J26" s="18"/>
      <c r="K26" s="19" t="str">
        <f>List2!AQ18</f>
        <v/>
      </c>
    </row>
    <row r="27" spans="1:11" ht="12.95" customHeight="1" x14ac:dyDescent="0.25">
      <c r="A27" s="14">
        <v>16</v>
      </c>
      <c r="B27" s="15"/>
      <c r="C27" s="30" t="str">
        <f>IF(B27&lt;&gt;"",T(VLOOKUP(B27,List2!$A$3:$B$53,2,FALSE)),"")</f>
        <v/>
      </c>
      <c r="D27" s="30"/>
      <c r="E27" s="31"/>
      <c r="F27" s="31"/>
      <c r="G27" s="16" t="str">
        <f>IF(B27&lt;&gt;"",(VLOOKUP(B27,List2!$A$3:$D$53,3,FALSE)),"")</f>
        <v/>
      </c>
      <c r="H27" s="16" t="str">
        <f>IF(B27&lt;&gt;"",(VLOOKUP(B27,List2!$A$3:$D$53,4,FALSE)),"")</f>
        <v/>
      </c>
      <c r="I27" s="20"/>
      <c r="J27" s="18"/>
      <c r="K27" s="19" t="str">
        <f>List2!AQ19</f>
        <v/>
      </c>
    </row>
    <row r="28" spans="1:11" ht="12.95" customHeight="1" x14ac:dyDescent="0.25">
      <c r="A28" s="14">
        <v>17</v>
      </c>
      <c r="B28" s="15"/>
      <c r="C28" s="30" t="str">
        <f>IF(B28&lt;&gt;"",T(VLOOKUP(B28,List2!$A$3:$B$53,2,FALSE)),"")</f>
        <v/>
      </c>
      <c r="D28" s="30"/>
      <c r="E28" s="31"/>
      <c r="F28" s="31"/>
      <c r="G28" s="16" t="str">
        <f>IF(B28&lt;&gt;"",(VLOOKUP(B28,List2!$A$3:$D$53,3,FALSE)),"")</f>
        <v/>
      </c>
      <c r="H28" s="16" t="str">
        <f>IF(B28&lt;&gt;"",(VLOOKUP(B28,List2!$A$3:$D$53,4,FALSE)),"")</f>
        <v/>
      </c>
      <c r="I28" s="20"/>
      <c r="J28" s="18"/>
      <c r="K28" s="19" t="str">
        <f>List2!AQ20</f>
        <v/>
      </c>
    </row>
    <row r="29" spans="1:11" ht="12.95" customHeight="1" x14ac:dyDescent="0.25">
      <c r="A29" s="14">
        <v>18</v>
      </c>
      <c r="B29" s="15"/>
      <c r="C29" s="30" t="str">
        <f>IF(B29&lt;&gt;"",T(VLOOKUP(B29,List2!$A$3:$B$53,2,FALSE)),"")</f>
        <v/>
      </c>
      <c r="D29" s="30"/>
      <c r="E29" s="31"/>
      <c r="F29" s="31"/>
      <c r="G29" s="16" t="str">
        <f>IF(B29&lt;&gt;"",(VLOOKUP(B29,List2!$A$3:$D$53,3,FALSE)),"")</f>
        <v/>
      </c>
      <c r="H29" s="16" t="str">
        <f>IF(B29&lt;&gt;"",(VLOOKUP(B29,List2!$A$3:$D$53,4,FALSE)),"")</f>
        <v/>
      </c>
      <c r="I29" s="20"/>
      <c r="J29" s="18"/>
      <c r="K29" s="19" t="str">
        <f>List2!AQ21</f>
        <v/>
      </c>
    </row>
    <row r="30" spans="1:11" ht="12.95" customHeight="1" x14ac:dyDescent="0.25">
      <c r="A30" s="14">
        <v>19</v>
      </c>
      <c r="B30" s="15"/>
      <c r="C30" s="30" t="str">
        <f>IF(B30&lt;&gt;"",T(VLOOKUP(B30,List2!$A$3:$B$53,2,FALSE)),"")</f>
        <v/>
      </c>
      <c r="D30" s="30"/>
      <c r="E30" s="31"/>
      <c r="F30" s="31"/>
      <c r="G30" s="16" t="str">
        <f>IF(B30&lt;&gt;"",(VLOOKUP(B30,List2!$A$3:$D$53,3,FALSE)),"")</f>
        <v/>
      </c>
      <c r="H30" s="16" t="str">
        <f>IF(B30&lt;&gt;"",(VLOOKUP(B30,List2!$A$3:$D$53,4,FALSE)),"")</f>
        <v/>
      </c>
      <c r="I30" s="20"/>
      <c r="J30" s="18"/>
      <c r="K30" s="19" t="str">
        <f>List2!AQ22</f>
        <v/>
      </c>
    </row>
    <row r="31" spans="1:11" ht="12.95" customHeight="1" x14ac:dyDescent="0.25">
      <c r="A31" s="14">
        <v>20</v>
      </c>
      <c r="B31" s="15"/>
      <c r="C31" s="30" t="str">
        <f>IF(B31&lt;&gt;"",T(VLOOKUP(B31,List2!$A$3:$B$53,2,FALSE)),"")</f>
        <v/>
      </c>
      <c r="D31" s="30"/>
      <c r="E31" s="31"/>
      <c r="F31" s="31"/>
      <c r="G31" s="16" t="str">
        <f>IF(B31&lt;&gt;"",(VLOOKUP(B31,List2!$A$3:$D$53,3,FALSE)),"")</f>
        <v/>
      </c>
      <c r="H31" s="16" t="str">
        <f>IF(B31&lt;&gt;"",(VLOOKUP(B31,List2!$A$3:$D$53,4,FALSE)),"")</f>
        <v/>
      </c>
      <c r="I31" s="20"/>
      <c r="J31" s="18"/>
      <c r="K31" s="19" t="str">
        <f>List2!AQ23</f>
        <v/>
      </c>
    </row>
    <row r="32" spans="1:11" ht="12.95" customHeight="1" x14ac:dyDescent="0.25">
      <c r="A32" s="14">
        <v>21</v>
      </c>
      <c r="B32" s="15"/>
      <c r="C32" s="30" t="str">
        <f>IF(B32&lt;&gt;"",T(VLOOKUP(B32,List2!$A$3:$B$53,2,FALSE)),"")</f>
        <v/>
      </c>
      <c r="D32" s="30"/>
      <c r="E32" s="31"/>
      <c r="F32" s="31"/>
      <c r="G32" s="16" t="str">
        <f>IF(B32&lt;&gt;"",(VLOOKUP(B32,List2!$A$3:$D$53,3,FALSE)),"")</f>
        <v/>
      </c>
      <c r="H32" s="16" t="str">
        <f>IF(B32&lt;&gt;"",(VLOOKUP(B32,List2!$A$3:$D$53,4,FALSE)),"")</f>
        <v/>
      </c>
      <c r="I32" s="20"/>
      <c r="J32" s="18"/>
      <c r="K32" s="19" t="str">
        <f>List2!AQ24</f>
        <v/>
      </c>
    </row>
    <row r="33" spans="1:11" ht="12.95" customHeight="1" x14ac:dyDescent="0.25">
      <c r="A33" s="14">
        <v>22</v>
      </c>
      <c r="B33" s="15"/>
      <c r="C33" s="30" t="str">
        <f>IF(B33&lt;&gt;"",T(VLOOKUP(B33,List2!$A$3:$B$53,2,FALSE)),"")</f>
        <v/>
      </c>
      <c r="D33" s="30"/>
      <c r="E33" s="31"/>
      <c r="F33" s="31"/>
      <c r="G33" s="16" t="str">
        <f>IF(B33&lt;&gt;"",(VLOOKUP(B33,List2!$A$3:$D$53,3,FALSE)),"")</f>
        <v/>
      </c>
      <c r="H33" s="16" t="str">
        <f>IF(B33&lt;&gt;"",(VLOOKUP(B33,List2!$A$3:$D$53,4,FALSE)),"")</f>
        <v/>
      </c>
      <c r="I33" s="20"/>
      <c r="J33" s="18"/>
      <c r="K33" s="19" t="str">
        <f>List2!AQ25</f>
        <v/>
      </c>
    </row>
    <row r="34" spans="1:11" ht="12.95" customHeight="1" x14ac:dyDescent="0.25">
      <c r="A34" s="14">
        <v>23</v>
      </c>
      <c r="B34" s="15"/>
      <c r="C34" s="30" t="str">
        <f>IF(B34&lt;&gt;"",T(VLOOKUP(B34,List2!$A$3:$B$53,2,FALSE)),"")</f>
        <v/>
      </c>
      <c r="D34" s="30"/>
      <c r="E34" s="31"/>
      <c r="F34" s="31"/>
      <c r="G34" s="16" t="str">
        <f>IF(B34&lt;&gt;"",(VLOOKUP(B34,List2!$A$3:$D$53,3,FALSE)),"")</f>
        <v/>
      </c>
      <c r="H34" s="16" t="str">
        <f>IF(B34&lt;&gt;"",(VLOOKUP(B34,List2!$A$3:$D$53,4,FALSE)),"")</f>
        <v/>
      </c>
      <c r="I34" s="20"/>
      <c r="J34" s="18"/>
      <c r="K34" s="19" t="str">
        <f>List2!AQ26</f>
        <v/>
      </c>
    </row>
    <row r="35" spans="1:11" ht="12.95" customHeight="1" x14ac:dyDescent="0.25">
      <c r="A35" s="14">
        <v>24</v>
      </c>
      <c r="B35" s="15"/>
      <c r="C35" s="30" t="str">
        <f>IF(B35&lt;&gt;"",T(VLOOKUP(B35,List2!$A$3:$B$53,2,FALSE)),"")</f>
        <v/>
      </c>
      <c r="D35" s="30"/>
      <c r="E35" s="31"/>
      <c r="F35" s="31"/>
      <c r="G35" s="16" t="str">
        <f>IF(B35&lt;&gt;"",(VLOOKUP(B35,List2!$A$3:$D$53,3,FALSE)),"")</f>
        <v/>
      </c>
      <c r="H35" s="16" t="str">
        <f>IF(B35&lt;&gt;"",(VLOOKUP(B35,List2!$A$3:$D$53,4,FALSE)),"")</f>
        <v/>
      </c>
      <c r="I35" s="20"/>
      <c r="J35" s="18"/>
      <c r="K35" s="19" t="str">
        <f>List2!AQ27</f>
        <v/>
      </c>
    </row>
    <row r="36" spans="1:11" ht="12.95" customHeight="1" x14ac:dyDescent="0.25">
      <c r="A36" s="14">
        <v>25</v>
      </c>
      <c r="B36" s="15"/>
      <c r="C36" s="30" t="str">
        <f>IF(B36&lt;&gt;"",T(VLOOKUP(B36,List2!$A$3:$B$53,2,FALSE)),"")</f>
        <v/>
      </c>
      <c r="D36" s="30"/>
      <c r="E36" s="31"/>
      <c r="F36" s="31"/>
      <c r="G36" s="16" t="str">
        <f>IF(B36&lt;&gt;"",(VLOOKUP(B36,List2!$A$3:$D$53,3,FALSE)),"")</f>
        <v/>
      </c>
      <c r="H36" s="16" t="str">
        <f>IF(B36&lt;&gt;"",(VLOOKUP(B36,List2!$A$3:$D$53,4,FALSE)),"")</f>
        <v/>
      </c>
      <c r="I36" s="20"/>
      <c r="J36" s="18"/>
      <c r="K36" s="19" t="str">
        <f>List2!AQ28</f>
        <v/>
      </c>
    </row>
    <row r="37" spans="1:11" ht="12.95" customHeight="1" x14ac:dyDescent="0.25">
      <c r="A37" s="14">
        <v>26</v>
      </c>
      <c r="B37" s="15"/>
      <c r="C37" s="30" t="str">
        <f>IF(B37&lt;&gt;"",T(VLOOKUP(B37,List2!$A$3:$B$53,2,FALSE)),"")</f>
        <v/>
      </c>
      <c r="D37" s="30"/>
      <c r="E37" s="31"/>
      <c r="F37" s="31"/>
      <c r="G37" s="16" t="str">
        <f>IF(B37&lt;&gt;"",(VLOOKUP(B37,List2!$A$3:$D$53,3,FALSE)),"")</f>
        <v/>
      </c>
      <c r="H37" s="16" t="str">
        <f>IF(B37&lt;&gt;"",(VLOOKUP(B37,List2!$A$3:$D$53,4,FALSE)),"")</f>
        <v/>
      </c>
      <c r="I37" s="20"/>
      <c r="J37" s="18"/>
      <c r="K37" s="19" t="str">
        <f>List2!AQ29</f>
        <v/>
      </c>
    </row>
    <row r="38" spans="1:11" ht="12.95" customHeight="1" x14ac:dyDescent="0.25">
      <c r="A38" s="14">
        <v>27</v>
      </c>
      <c r="B38" s="15"/>
      <c r="C38" s="30" t="str">
        <f>IF(B38&lt;&gt;"",T(VLOOKUP(B38,List2!$A$3:$B$53,2,FALSE)),"")</f>
        <v/>
      </c>
      <c r="D38" s="30"/>
      <c r="E38" s="31"/>
      <c r="F38" s="31"/>
      <c r="G38" s="16" t="str">
        <f>IF(B38&lt;&gt;"",(VLOOKUP(B38,List2!$A$3:$D$53,3,FALSE)),"")</f>
        <v/>
      </c>
      <c r="H38" s="16" t="str">
        <f>IF(B38&lt;&gt;"",(VLOOKUP(B38,List2!$A$3:$D$53,4,FALSE)),"")</f>
        <v/>
      </c>
      <c r="I38" s="20"/>
      <c r="J38" s="18"/>
      <c r="K38" s="19" t="str">
        <f>List2!AQ30</f>
        <v/>
      </c>
    </row>
    <row r="39" spans="1:11" ht="12.95" customHeight="1" x14ac:dyDescent="0.25">
      <c r="A39" s="14">
        <v>28</v>
      </c>
      <c r="B39" s="15"/>
      <c r="C39" s="30" t="str">
        <f>IF(B39&lt;&gt;"",T(VLOOKUP(B39,List2!$A$3:$B$53,2,FALSE)),"")</f>
        <v/>
      </c>
      <c r="D39" s="30"/>
      <c r="E39" s="31"/>
      <c r="F39" s="31"/>
      <c r="G39" s="16" t="str">
        <f>IF(B39&lt;&gt;"",(VLOOKUP(B39,List2!$A$3:$D$53,3,FALSE)),"")</f>
        <v/>
      </c>
      <c r="H39" s="16" t="str">
        <f>IF(B39&lt;&gt;"",(VLOOKUP(B39,List2!$A$3:$D$53,4,FALSE)),"")</f>
        <v/>
      </c>
      <c r="I39" s="20"/>
      <c r="J39" s="18"/>
      <c r="K39" s="19" t="str">
        <f>List2!AQ31</f>
        <v/>
      </c>
    </row>
    <row r="40" spans="1:11" ht="12.95" customHeight="1" x14ac:dyDescent="0.25">
      <c r="A40" s="14">
        <v>29</v>
      </c>
      <c r="B40" s="15"/>
      <c r="C40" s="30" t="str">
        <f>IF(B40&lt;&gt;"",T(VLOOKUP(B40,List2!$A$3:$B$53,2,FALSE)),"")</f>
        <v/>
      </c>
      <c r="D40" s="30"/>
      <c r="E40" s="31"/>
      <c r="F40" s="31"/>
      <c r="G40" s="16" t="str">
        <f>IF(B40&lt;&gt;"",(VLOOKUP(B40,List2!$A$3:$D$53,3,FALSE)),"")</f>
        <v/>
      </c>
      <c r="H40" s="16" t="str">
        <f>IF(B40&lt;&gt;"",(VLOOKUP(B40,List2!$A$3:$D$53,4,FALSE)),"")</f>
        <v/>
      </c>
      <c r="I40" s="20"/>
      <c r="J40" s="18"/>
      <c r="K40" s="19" t="str">
        <f>List2!AQ32</f>
        <v/>
      </c>
    </row>
    <row r="41" spans="1:11" ht="12.95" customHeight="1" x14ac:dyDescent="0.25">
      <c r="A41" s="14">
        <v>30</v>
      </c>
      <c r="B41" s="15"/>
      <c r="C41" s="30" t="str">
        <f>IF(B41&lt;&gt;"",T(VLOOKUP(B41,List2!$A$3:$B$53,2,FALSE)),"")</f>
        <v/>
      </c>
      <c r="D41" s="30"/>
      <c r="E41" s="31"/>
      <c r="F41" s="31"/>
      <c r="G41" s="16" t="str">
        <f>IF(B41&lt;&gt;"",(VLOOKUP(B41,List2!$A$3:$D$53,3,FALSE)),"")</f>
        <v/>
      </c>
      <c r="H41" s="16" t="str">
        <f>IF(B41&lt;&gt;"",(VLOOKUP(B41,List2!$A$3:$D$53,4,FALSE)),"")</f>
        <v/>
      </c>
      <c r="I41" s="20"/>
      <c r="J41" s="18"/>
      <c r="K41" s="19" t="str">
        <f>List2!AQ33</f>
        <v/>
      </c>
    </row>
    <row r="42" spans="1:11" ht="12.95" customHeight="1" x14ac:dyDescent="0.25">
      <c r="A42" s="14">
        <v>31</v>
      </c>
      <c r="B42" s="15"/>
      <c r="C42" s="30" t="str">
        <f>IF(B42&lt;&gt;"",T(VLOOKUP(B42,List2!$A$3:$B$53,2,FALSE)),"")</f>
        <v/>
      </c>
      <c r="D42" s="30"/>
      <c r="E42" s="31"/>
      <c r="F42" s="31"/>
      <c r="G42" s="16" t="str">
        <f>IF(B42&lt;&gt;"",(VLOOKUP(B42,List2!$A$3:$D$53,3,FALSE)),"")</f>
        <v/>
      </c>
      <c r="H42" s="16" t="str">
        <f>IF(B42&lt;&gt;"",(VLOOKUP(B42,List2!$A$3:$D$53,4,FALSE)),"")</f>
        <v/>
      </c>
      <c r="I42" s="20"/>
      <c r="J42" s="18"/>
      <c r="K42" s="19" t="str">
        <f>List2!AQ34</f>
        <v/>
      </c>
    </row>
    <row r="43" spans="1:11" ht="12.95" customHeight="1" x14ac:dyDescent="0.25">
      <c r="A43" s="14">
        <v>32</v>
      </c>
      <c r="B43" s="15"/>
      <c r="C43" s="30" t="str">
        <f>IF(B43&lt;&gt;"",T(VLOOKUP(B43,List2!$A$3:$B$53,2,FALSE)),"")</f>
        <v/>
      </c>
      <c r="D43" s="30"/>
      <c r="E43" s="31"/>
      <c r="F43" s="31"/>
      <c r="G43" s="16" t="str">
        <f>IF(B43&lt;&gt;"",(VLOOKUP(B43,List2!$A$3:$D$53,3,FALSE)),"")</f>
        <v/>
      </c>
      <c r="H43" s="16" t="str">
        <f>IF(B43&lt;&gt;"",(VLOOKUP(B43,List2!$A$3:$D$53,4,FALSE)),"")</f>
        <v/>
      </c>
      <c r="I43" s="20"/>
      <c r="J43" s="18"/>
      <c r="K43" s="19" t="str">
        <f>List2!AQ35</f>
        <v/>
      </c>
    </row>
    <row r="44" spans="1:11" ht="12.95" customHeight="1" x14ac:dyDescent="0.25">
      <c r="A44" s="14">
        <v>33</v>
      </c>
      <c r="B44" s="15"/>
      <c r="C44" s="30" t="str">
        <f>IF(B44&lt;&gt;"",T(VLOOKUP(B44,List2!$A$3:$B$53,2,FALSE)),"")</f>
        <v/>
      </c>
      <c r="D44" s="30"/>
      <c r="E44" s="31"/>
      <c r="F44" s="31"/>
      <c r="G44" s="16" t="str">
        <f>IF(B44&lt;&gt;"",(VLOOKUP(B44,List2!$A$3:$D$53,3,FALSE)),"")</f>
        <v/>
      </c>
      <c r="H44" s="16" t="str">
        <f>IF(B44&lt;&gt;"",(VLOOKUP(B44,List2!$A$3:$D$53,4,FALSE)),"")</f>
        <v/>
      </c>
      <c r="I44" s="20"/>
      <c r="J44" s="18"/>
      <c r="K44" s="19" t="str">
        <f>List2!AQ36</f>
        <v/>
      </c>
    </row>
    <row r="45" spans="1:11" ht="12.95" customHeight="1" x14ac:dyDescent="0.25">
      <c r="A45" s="14">
        <v>34</v>
      </c>
      <c r="B45" s="15"/>
      <c r="C45" s="30" t="str">
        <f>IF(B45&lt;&gt;"",T(VLOOKUP(B45,List2!$A$3:$B$53,2,FALSE)),"")</f>
        <v/>
      </c>
      <c r="D45" s="30"/>
      <c r="E45" s="31"/>
      <c r="F45" s="31"/>
      <c r="G45" s="16" t="str">
        <f>IF(B45&lt;&gt;"",(VLOOKUP(B45,List2!$A$3:$D$53,3,FALSE)),"")</f>
        <v/>
      </c>
      <c r="H45" s="16" t="str">
        <f>IF(B45&lt;&gt;"",(VLOOKUP(B45,List2!$A$3:$D$53,4,FALSE)),"")</f>
        <v/>
      </c>
      <c r="I45" s="20"/>
      <c r="J45" s="18"/>
      <c r="K45" s="19" t="str">
        <f>List2!AQ37</f>
        <v/>
      </c>
    </row>
    <row r="46" spans="1:11" ht="12.95" customHeight="1" x14ac:dyDescent="0.25">
      <c r="A46" s="14">
        <v>35</v>
      </c>
      <c r="B46" s="15"/>
      <c r="C46" s="30" t="str">
        <f>IF(B46&lt;&gt;"",T(VLOOKUP(B46,List2!$A$3:$B$53,2,FALSE)),"")</f>
        <v/>
      </c>
      <c r="D46" s="30"/>
      <c r="E46" s="31"/>
      <c r="F46" s="31"/>
      <c r="G46" s="16" t="str">
        <f>IF(B46&lt;&gt;"",(VLOOKUP(B46,List2!$A$3:$D$53,3,FALSE)),"")</f>
        <v/>
      </c>
      <c r="H46" s="16" t="str">
        <f>IF(B46&lt;&gt;"",(VLOOKUP(B46,List2!$A$3:$D$53,4,FALSE)),"")</f>
        <v/>
      </c>
      <c r="I46" s="20"/>
      <c r="J46" s="18"/>
      <c r="K46" s="19" t="str">
        <f>List2!AQ38</f>
        <v/>
      </c>
    </row>
    <row r="47" spans="1:11" ht="12.95" customHeight="1" x14ac:dyDescent="0.25">
      <c r="A47" s="14">
        <v>36</v>
      </c>
      <c r="B47" s="15"/>
      <c r="C47" s="30" t="str">
        <f>IF(B47&lt;&gt;"",T(VLOOKUP(B47,List2!$A$3:$B$53,2,FALSE)),"")</f>
        <v/>
      </c>
      <c r="D47" s="30"/>
      <c r="E47" s="31"/>
      <c r="F47" s="31"/>
      <c r="G47" s="16" t="str">
        <f>IF(B47&lt;&gt;"",(VLOOKUP(B47,List2!$A$3:$D$53,3,FALSE)),"")</f>
        <v/>
      </c>
      <c r="H47" s="16" t="str">
        <f>IF(B47&lt;&gt;"",(VLOOKUP(B47,List2!$A$3:$D$53,4,FALSE)),"")</f>
        <v/>
      </c>
      <c r="I47" s="20"/>
      <c r="J47" s="18"/>
      <c r="K47" s="19" t="str">
        <f>List2!AQ39</f>
        <v/>
      </c>
    </row>
    <row r="48" spans="1:11" ht="12.95" customHeight="1" x14ac:dyDescent="0.25">
      <c r="A48" s="14">
        <v>37</v>
      </c>
      <c r="B48" s="15"/>
      <c r="C48" s="30" t="str">
        <f>IF(B48&lt;&gt;"",T(VLOOKUP(B48,List2!$A$3:$B$53,2,FALSE)),"")</f>
        <v/>
      </c>
      <c r="D48" s="30"/>
      <c r="E48" s="31"/>
      <c r="F48" s="31"/>
      <c r="G48" s="16" t="str">
        <f>IF(B48&lt;&gt;"",(VLOOKUP(B48,List2!$A$3:$D$53,3,FALSE)),"")</f>
        <v/>
      </c>
      <c r="H48" s="16" t="str">
        <f>IF(B48&lt;&gt;"",(VLOOKUP(B48,List2!$A$3:$D$53,4,FALSE)),"")</f>
        <v/>
      </c>
      <c r="I48" s="20"/>
      <c r="J48" s="18"/>
      <c r="K48" s="19" t="str">
        <f>List2!AQ40</f>
        <v/>
      </c>
    </row>
    <row r="49" spans="1:11" ht="12.95" customHeight="1" x14ac:dyDescent="0.25">
      <c r="A49" s="14">
        <v>38</v>
      </c>
      <c r="B49" s="15"/>
      <c r="C49" s="30" t="str">
        <f>IF(B49&lt;&gt;"",T(VLOOKUP(B49,List2!$A$3:$B$53,2,FALSE)),"")</f>
        <v/>
      </c>
      <c r="D49" s="30"/>
      <c r="E49" s="31"/>
      <c r="F49" s="31"/>
      <c r="G49" s="16" t="str">
        <f>IF(B49&lt;&gt;"",(VLOOKUP(B49,List2!$A$3:$D$53,3,FALSE)),"")</f>
        <v/>
      </c>
      <c r="H49" s="16" t="str">
        <f>IF(B49&lt;&gt;"",(VLOOKUP(B49,List2!$A$3:$D$53,4,FALSE)),"")</f>
        <v/>
      </c>
      <c r="I49" s="20"/>
      <c r="J49" s="18"/>
      <c r="K49" s="19" t="str">
        <f>List2!AQ41</f>
        <v/>
      </c>
    </row>
    <row r="50" spans="1:11" ht="12.95" customHeight="1" x14ac:dyDescent="0.25">
      <c r="A50" s="14">
        <v>39</v>
      </c>
      <c r="B50" s="15"/>
      <c r="C50" s="30" t="str">
        <f>IF(B50&lt;&gt;"",T(VLOOKUP(B50,List2!$A$3:$B$53,2,FALSE)),"")</f>
        <v/>
      </c>
      <c r="D50" s="30"/>
      <c r="E50" s="31"/>
      <c r="F50" s="31"/>
      <c r="G50" s="16" t="str">
        <f>IF(B50&lt;&gt;"",(VLOOKUP(B50,List2!$A$3:$D$53,3,FALSE)),"")</f>
        <v/>
      </c>
      <c r="H50" s="16" t="str">
        <f>IF(B50&lt;&gt;"",(VLOOKUP(B50,List2!$A$3:$D$53,4,FALSE)),"")</f>
        <v/>
      </c>
      <c r="I50" s="20"/>
      <c r="J50" s="18"/>
      <c r="K50" s="19" t="str">
        <f>List2!AQ42</f>
        <v/>
      </c>
    </row>
    <row r="51" spans="1:11" ht="12.95" customHeight="1" x14ac:dyDescent="0.25">
      <c r="A51" s="14">
        <v>40</v>
      </c>
      <c r="B51" s="15"/>
      <c r="C51" s="30" t="str">
        <f>IF(B51&lt;&gt;"",T(VLOOKUP(B51,List2!$A$3:$B$53,2,FALSE)),"")</f>
        <v/>
      </c>
      <c r="D51" s="30"/>
      <c r="E51" s="31"/>
      <c r="F51" s="31"/>
      <c r="G51" s="16" t="str">
        <f>IF(B51&lt;&gt;"",(VLOOKUP(B51,List2!$A$3:$D$53,3,FALSE)),"")</f>
        <v/>
      </c>
      <c r="H51" s="16" t="str">
        <f>IF(B51&lt;&gt;"",(VLOOKUP(B51,List2!$A$3:$D$53,4,FALSE)),"")</f>
        <v/>
      </c>
      <c r="I51" s="20"/>
      <c r="J51" s="18"/>
      <c r="K51" s="19" t="str">
        <f>List2!AQ43</f>
        <v/>
      </c>
    </row>
    <row r="52" spans="1:11" ht="12.95" customHeight="1" x14ac:dyDescent="0.25">
      <c r="A52" s="14">
        <v>41</v>
      </c>
      <c r="B52" s="15"/>
      <c r="C52" s="30" t="str">
        <f>IF(B52&lt;&gt;"",T(VLOOKUP(B52,List2!$A$3:$B$53,2,FALSE)),"")</f>
        <v/>
      </c>
      <c r="D52" s="30"/>
      <c r="E52" s="31"/>
      <c r="F52" s="31"/>
      <c r="G52" s="16" t="str">
        <f>IF(B52&lt;&gt;"",(VLOOKUP(B52,List2!$A$3:$D$53,3,FALSE)),"")</f>
        <v/>
      </c>
      <c r="H52" s="16" t="str">
        <f>IF(B52&lt;&gt;"",(VLOOKUP(B52,List2!$A$3:$D$53,4,FALSE)),"")</f>
        <v/>
      </c>
      <c r="I52" s="20"/>
      <c r="J52" s="18"/>
      <c r="K52" s="19" t="str">
        <f>List2!AQ44</f>
        <v/>
      </c>
    </row>
    <row r="53" spans="1:11" ht="12.95" customHeight="1" x14ac:dyDescent="0.25">
      <c r="A53" s="14">
        <v>42</v>
      </c>
      <c r="B53" s="15"/>
      <c r="C53" s="30" t="str">
        <f>IF(B53&lt;&gt;"",T(VLOOKUP(B53,List2!$A$3:$B$53,2,FALSE)),"")</f>
        <v/>
      </c>
      <c r="D53" s="30"/>
      <c r="E53" s="31"/>
      <c r="F53" s="31"/>
      <c r="G53" s="16" t="str">
        <f>IF(B53&lt;&gt;"",(VLOOKUP(B53,List2!$A$3:$D$53,3,FALSE)),"")</f>
        <v/>
      </c>
      <c r="H53" s="16" t="str">
        <f>IF(B53&lt;&gt;"",(VLOOKUP(B53,List2!$A$3:$D$53,4,FALSE)),"")</f>
        <v/>
      </c>
      <c r="I53" s="20"/>
      <c r="J53" s="18"/>
      <c r="K53" s="19" t="str">
        <f>List2!AQ45</f>
        <v/>
      </c>
    </row>
    <row r="54" spans="1:11" ht="12.95" customHeight="1" x14ac:dyDescent="0.25">
      <c r="A54" s="14">
        <v>43</v>
      </c>
      <c r="B54" s="15"/>
      <c r="C54" s="30" t="str">
        <f>IF(B54&lt;&gt;"",T(VLOOKUP(B54,List2!$A$3:$B$53,2,FALSE)),"")</f>
        <v/>
      </c>
      <c r="D54" s="30"/>
      <c r="E54" s="31"/>
      <c r="F54" s="31"/>
      <c r="G54" s="16" t="str">
        <f>IF(B54&lt;&gt;"",(VLOOKUP(B54,List2!$A$3:$D$53,3,FALSE)),"")</f>
        <v/>
      </c>
      <c r="H54" s="16" t="str">
        <f>IF(B54&lt;&gt;"",(VLOOKUP(B54,List2!$A$3:$D$53,4,FALSE)),"")</f>
        <v/>
      </c>
      <c r="I54" s="20"/>
      <c r="J54" s="18"/>
      <c r="K54" s="19" t="str">
        <f>List2!AQ46</f>
        <v/>
      </c>
    </row>
    <row r="55" spans="1:11" ht="12.95" customHeight="1" x14ac:dyDescent="0.25">
      <c r="A55" s="14">
        <v>44</v>
      </c>
      <c r="B55" s="15"/>
      <c r="C55" s="30" t="str">
        <f>IF(B55&lt;&gt;"",T(VLOOKUP(B55,List2!$A$3:$B$53,2,FALSE)),"")</f>
        <v/>
      </c>
      <c r="D55" s="30"/>
      <c r="E55" s="31"/>
      <c r="F55" s="31"/>
      <c r="G55" s="16" t="str">
        <f>IF(B55&lt;&gt;"",(VLOOKUP(B55,List2!$A$3:$D$53,3,FALSE)),"")</f>
        <v/>
      </c>
      <c r="H55" s="16" t="str">
        <f>IF(B55&lt;&gt;"",(VLOOKUP(B55,List2!$A$3:$D$53,4,FALSE)),"")</f>
        <v/>
      </c>
      <c r="I55" s="20"/>
      <c r="J55" s="18"/>
      <c r="K55" s="19" t="str">
        <f>List2!AQ47</f>
        <v/>
      </c>
    </row>
    <row r="56" spans="1:11" ht="12.95" customHeight="1" x14ac:dyDescent="0.25">
      <c r="A56" s="14">
        <v>45</v>
      </c>
      <c r="B56" s="15"/>
      <c r="C56" s="30" t="str">
        <f>IF(B56&lt;&gt;"",T(VLOOKUP(B56,List2!$A$3:$B$53,2,FALSE)),"")</f>
        <v/>
      </c>
      <c r="D56" s="30"/>
      <c r="E56" s="31"/>
      <c r="F56" s="31"/>
      <c r="G56" s="16" t="str">
        <f>IF(B56&lt;&gt;"",(VLOOKUP(B56,List2!$A$3:$D$53,3,FALSE)),"")</f>
        <v/>
      </c>
      <c r="H56" s="16" t="str">
        <f>IF(B56&lt;&gt;"",(VLOOKUP(B56,List2!$A$3:$D$53,4,FALSE)),"")</f>
        <v/>
      </c>
      <c r="I56" s="20"/>
      <c r="J56" s="18"/>
      <c r="K56" s="19" t="str">
        <f>List2!AQ48</f>
        <v/>
      </c>
    </row>
    <row r="57" spans="1:11" ht="12.95" customHeight="1" x14ac:dyDescent="0.25">
      <c r="A57" s="14">
        <v>46</v>
      </c>
      <c r="B57" s="15"/>
      <c r="C57" s="30" t="str">
        <f>IF(B57&lt;&gt;"",T(VLOOKUP(B57,List2!$A$3:$B$53,2,FALSE)),"")</f>
        <v/>
      </c>
      <c r="D57" s="30"/>
      <c r="E57" s="31"/>
      <c r="F57" s="31"/>
      <c r="G57" s="16" t="str">
        <f>IF(B57&lt;&gt;"",(VLOOKUP(B57,List2!$A$3:$D$53,3,FALSE)),"")</f>
        <v/>
      </c>
      <c r="H57" s="16" t="str">
        <f>IF(B57&lt;&gt;"",(VLOOKUP(B57,List2!$A$3:$D$53,4,FALSE)),"")</f>
        <v/>
      </c>
      <c r="I57" s="17"/>
      <c r="J57" s="18"/>
      <c r="K57" s="19" t="str">
        <f>List2!AQ49</f>
        <v/>
      </c>
    </row>
    <row r="58" spans="1:11" ht="11.25" customHeight="1" x14ac:dyDescent="0.25"/>
    <row r="59" spans="1:11" ht="15" customHeight="1" x14ac:dyDescent="0.25">
      <c r="A59" s="32" t="str">
        <f>IF(List5!B2&gt;0,"Potvrzuji, že jsem v aktuálním studiu již splnil tyto rekvizity, které nejsou uvedené v žádosti: "&amp;LEFT(List5!B1,List5!B2-2)&amp;".","")</f>
        <v/>
      </c>
      <c r="B59" s="32"/>
      <c r="C59" s="32"/>
      <c r="D59" s="32"/>
      <c r="E59" s="32"/>
      <c r="F59" s="32"/>
      <c r="G59" s="32"/>
      <c r="H59" s="32"/>
      <c r="I59" s="32"/>
      <c r="J59" s="32"/>
    </row>
    <row r="60" spans="1:11" ht="46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1" ht="30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1" ht="27" customHeight="1" x14ac:dyDescent="0.25">
      <c r="A62" s="40">
        <f ca="1">TODAY()</f>
        <v>44180</v>
      </c>
      <c r="B62" s="41"/>
      <c r="C62" s="6"/>
      <c r="D62" s="6"/>
      <c r="E62" s="6"/>
      <c r="F62" s="6"/>
      <c r="G62" s="6"/>
      <c r="H62" s="6"/>
      <c r="I62" s="6"/>
      <c r="J62" s="6"/>
    </row>
    <row r="63" spans="1:11" ht="18" customHeight="1" x14ac:dyDescent="0.25">
      <c r="A63" s="42" t="s">
        <v>81</v>
      </c>
      <c r="B63" s="42"/>
      <c r="C63" s="43"/>
      <c r="D63" s="43"/>
      <c r="E63" s="43"/>
      <c r="F63" s="43"/>
      <c r="G63" s="42" t="s">
        <v>80</v>
      </c>
      <c r="H63" s="42"/>
      <c r="I63" s="42"/>
      <c r="J63" s="42"/>
    </row>
    <row r="64" spans="1:11" x14ac:dyDescent="0.25">
      <c r="A64" s="2"/>
    </row>
    <row r="65" spans="1:10" ht="15" customHeight="1" x14ac:dyDescent="0.25">
      <c r="A65" s="34" t="s">
        <v>162</v>
      </c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</row>
  </sheetData>
  <sheetProtection algorithmName="SHA-512" hashValue="hJwe6cfMTECedjVH6ccSNtzXoYu6tn1fsF0SWv/7ULMX+idBCGjj1jE+xowjGCfZhgCe42jLFdrhlBQ1jN+03g==" saltValue="7h9ZAHD8LvhGovMGo1aifQ==" spinCount="100000" sheet="1" objects="1" scenarios="1"/>
  <dataConsolidate/>
  <mergeCells count="66">
    <mergeCell ref="C48:F48"/>
    <mergeCell ref="C49:F49"/>
    <mergeCell ref="C41:F41"/>
    <mergeCell ref="C42:F42"/>
    <mergeCell ref="C43:F43"/>
    <mergeCell ref="C44:F44"/>
    <mergeCell ref="A65:J69"/>
    <mergeCell ref="C55:F55"/>
    <mergeCell ref="C56:F56"/>
    <mergeCell ref="C57:F57"/>
    <mergeCell ref="C50:F50"/>
    <mergeCell ref="C51:F51"/>
    <mergeCell ref="C52:F52"/>
    <mergeCell ref="C53:F53"/>
    <mergeCell ref="C54:F54"/>
    <mergeCell ref="C45:F45"/>
    <mergeCell ref="C46:F46"/>
    <mergeCell ref="C47:F47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A1:B1"/>
    <mergeCell ref="A2:B2"/>
    <mergeCell ref="A3:B3"/>
    <mergeCell ref="A5:B5"/>
    <mergeCell ref="K1:K7"/>
    <mergeCell ref="F2:G2"/>
    <mergeCell ref="F5:G5"/>
    <mergeCell ref="C3:H3"/>
    <mergeCell ref="C4:H4"/>
    <mergeCell ref="F1:G1"/>
    <mergeCell ref="C2:E2"/>
    <mergeCell ref="C5:E5"/>
    <mergeCell ref="A63:B63"/>
    <mergeCell ref="A7:J7"/>
    <mergeCell ref="A8:J9"/>
    <mergeCell ref="A62:B62"/>
    <mergeCell ref="G63:J63"/>
    <mergeCell ref="C11:F11"/>
    <mergeCell ref="C12:F12"/>
    <mergeCell ref="C13:F13"/>
    <mergeCell ref="C14:F14"/>
    <mergeCell ref="A59:J61"/>
    <mergeCell ref="C15:F15"/>
    <mergeCell ref="C16:F16"/>
    <mergeCell ref="C17:F17"/>
    <mergeCell ref="C18:F18"/>
    <mergeCell ref="C19:F19"/>
    <mergeCell ref="C20:F20"/>
  </mergeCells>
  <pageMargins left="0.23622047244094491" right="0.23622047244094491" top="0.74803149606299213" bottom="0.55118110236220474" header="0.19685039370078741" footer="0.19685039370078741"/>
  <pageSetup paperSize="9" scale="86" fitToHeight="0" orientation="portrait" r:id="rId1"/>
  <headerFooter scaleWithDoc="0" alignWithMargins="0">
    <oddHeader>&amp;L&amp;"Cambria,Obyčejné"Formulář č. 2 
&amp;9ver. 2020.01 dle OD 20/2020&amp;C&amp;"Cambria,Obyčejné"PRÁVNICKÁ FAKULTA UNIVERZITY KARLOVY 
Nám. Curieových 7, 116 40 Praha 1&amp;R&amp;"Cambria,Obyčejné"Studijní program
 M0421A220006</oddHeader>
    <oddFooter>&amp;C&amp;"Cambria,Obyčejné"&amp;9Magisterský studijní program Právo a právní věda uskutečňovaný na Právnické fakultě Univerzity Karlovy od akademického roku 2020/2021 (M0421A220006)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List2!$A$4:$A$53</xm:f>
          </x14:formula1>
          <xm:sqref>B12:B57</xm:sqref>
        </x14:dataValidation>
        <x14:dataValidation type="date" allowBlank="1" showInputMessage="1" showErrorMessage="1" error="Byla překročena lhůta pro uznání kontroly studia stanovená Studijním a zkušebním řádek UK a  Pravidly pro organizaci studia na PF UK, která činí 7 let." xr:uid="{00000000-0002-0000-0000-000002000000}">
          <x14:formula1>
            <xm:f>List2!$AT$4</xm:f>
          </x14:formula1>
          <x14:formula2>
            <xm:f>TODAY()</xm:f>
          </x14:formula2>
          <xm:sqref>I12:I57</xm:sqref>
        </x14:dataValidation>
        <x14:dataValidation type="list" allowBlank="1" showInputMessage="1" showErrorMessage="1" xr:uid="{71320001-E765-48AE-9996-4B26DE1F9AB9}">
          <x14:formula1>
            <xm:f>List2!$R$4:$R$8</xm:f>
          </x14:formula1>
          <xm:sqref>J12:J57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T106"/>
  <sheetViews>
    <sheetView zoomScale="85" zoomScaleNormal="85" workbookViewId="0">
      <selection activeCell="U13" sqref="U13"/>
    </sheetView>
  </sheetViews>
  <sheetFormatPr defaultRowHeight="15" x14ac:dyDescent="0.25"/>
  <cols>
    <col min="1" max="1" width="13.42578125" bestFit="1" customWidth="1"/>
    <col min="2" max="2" width="58.7109375" bestFit="1" customWidth="1"/>
    <col min="3" max="3" width="9.42578125" bestFit="1" customWidth="1"/>
    <col min="4" max="4" width="6.7109375" bestFit="1" customWidth="1"/>
    <col min="5" max="10" width="9.5703125" bestFit="1" customWidth="1"/>
    <col min="11" max="11" width="9.5703125" customWidth="1"/>
    <col min="12" max="12" width="17.42578125" customWidth="1"/>
    <col min="13" max="15" width="12.28515625" customWidth="1"/>
    <col min="16" max="16" width="12" customWidth="1"/>
    <col min="17" max="17" width="14.85546875" customWidth="1"/>
    <col min="18" max="18" width="11.85546875" customWidth="1"/>
    <col min="19" max="19" width="10.28515625" customWidth="1"/>
    <col min="20" max="20" width="10.5703125" customWidth="1"/>
    <col min="21" max="26" width="10.7109375" customWidth="1"/>
    <col min="27" max="27" width="15.7109375" customWidth="1"/>
    <col min="28" max="28" width="11.85546875" customWidth="1"/>
    <col min="35" max="35" width="78.5703125" customWidth="1"/>
    <col min="36" max="36" width="40" customWidth="1"/>
    <col min="37" max="39" width="15.28515625" customWidth="1"/>
    <col min="40" max="40" width="20" customWidth="1"/>
    <col min="41" max="41" width="15.28515625" customWidth="1"/>
    <col min="42" max="42" width="32" customWidth="1"/>
    <col min="43" max="43" width="64.28515625" bestFit="1" customWidth="1"/>
    <col min="44" max="44" width="33.28515625" customWidth="1"/>
    <col min="46" max="46" width="12.5703125" customWidth="1"/>
  </cols>
  <sheetData>
    <row r="1" spans="1:46" x14ac:dyDescent="0.25"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P1" s="22" t="str">
        <f>AR4&amp;AR5&amp;AR6&amp;AR7&amp;AR8&amp;AR9&amp;AR10&amp;AR11&amp;AR12&amp;AR13&amp;AR14&amp;AR15&amp;AR16&amp;AR17&amp;AR18&amp;AR19&amp;AR20&amp;AR21&amp;AR22&amp;AR23&amp;AR24&amp;AR25&amp;AR26&amp;AR27&amp;AR28&amp;AR29&amp;AR30&amp;AR31&amp;AR32&amp;AR33&amp;AR34&amp;AR35&amp;AR36&amp;AR37&amp;AR38&amp;AR39&amp;AR40&amp;AR41&amp;AR42&amp;AR43&amp;AR44&amp;AR45&amp;AR46&amp;AR47&amp;AR48&amp;AR49&amp;AR50</f>
        <v/>
      </c>
      <c r="AQ1">
        <f>LEN(AP1)</f>
        <v>0</v>
      </c>
      <c r="AR1" t="str">
        <f>TEXT(AL4,"DD.MM.RRRR")</f>
        <v>00.01.1900</v>
      </c>
      <c r="AT1" s="3">
        <f ca="1">TODAY()</f>
        <v>44180</v>
      </c>
    </row>
    <row r="2" spans="1:46" x14ac:dyDescent="0.25">
      <c r="AP2" s="22"/>
      <c r="AQ2">
        <f t="array" ref="AQ2">SUM(IF((AR4:AR50=""),0,1))</f>
        <v>0</v>
      </c>
      <c r="AT2" s="3"/>
    </row>
    <row r="3" spans="1:4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9</v>
      </c>
      <c r="L3" t="s">
        <v>60</v>
      </c>
      <c r="M3" t="s">
        <v>62</v>
      </c>
      <c r="N3" t="s">
        <v>79</v>
      </c>
      <c r="O3" t="s">
        <v>63</v>
      </c>
      <c r="R3" t="s">
        <v>53</v>
      </c>
      <c r="S3" t="s">
        <v>50</v>
      </c>
      <c r="T3" t="s">
        <v>4</v>
      </c>
      <c r="U3" t="s">
        <v>5</v>
      </c>
      <c r="V3" t="s">
        <v>6</v>
      </c>
      <c r="W3" t="s">
        <v>7</v>
      </c>
      <c r="X3" t="s">
        <v>8</v>
      </c>
      <c r="Y3" t="s">
        <v>9</v>
      </c>
      <c r="Z3" t="s">
        <v>154</v>
      </c>
      <c r="AA3" t="s">
        <v>51</v>
      </c>
      <c r="AB3" s="2" t="s">
        <v>4</v>
      </c>
      <c r="AC3" s="2" t="s">
        <v>5</v>
      </c>
      <c r="AD3" s="2" t="s">
        <v>6</v>
      </c>
      <c r="AE3" s="2" t="s">
        <v>7</v>
      </c>
      <c r="AF3" s="2" t="s">
        <v>8</v>
      </c>
      <c r="AG3" s="2" t="s">
        <v>9</v>
      </c>
      <c r="AH3" s="2" t="s">
        <v>154</v>
      </c>
      <c r="AI3" s="2"/>
      <c r="AJ3" s="2" t="s">
        <v>69</v>
      </c>
      <c r="AK3" s="2" t="s">
        <v>64</v>
      </c>
      <c r="AL3" s="2" t="s">
        <v>65</v>
      </c>
      <c r="AM3" s="2" t="s">
        <v>71</v>
      </c>
      <c r="AN3" s="2" t="s">
        <v>67</v>
      </c>
      <c r="AO3" s="2" t="s">
        <v>70</v>
      </c>
      <c r="AP3" s="2" t="s">
        <v>68</v>
      </c>
      <c r="AQ3" s="2" t="s">
        <v>66</v>
      </c>
      <c r="AR3" s="2" t="s">
        <v>86</v>
      </c>
      <c r="AT3">
        <v>7</v>
      </c>
    </row>
    <row r="4" spans="1:46" x14ac:dyDescent="0.25">
      <c r="A4" s="23" t="s">
        <v>87</v>
      </c>
      <c r="B4" s="24" t="s">
        <v>88</v>
      </c>
      <c r="C4">
        <v>1</v>
      </c>
      <c r="D4" s="24" t="s">
        <v>89</v>
      </c>
      <c r="J4" s="22"/>
      <c r="K4" s="22"/>
      <c r="L4" t="str">
        <f>"List2!"&amp;VLOOKUP(D4,$P$4:$Q$9,2,FALSE)</f>
        <v>List2!R4</v>
      </c>
      <c r="M4">
        <v>1</v>
      </c>
      <c r="O4" s="3"/>
      <c r="P4" t="s">
        <v>12</v>
      </c>
      <c r="Q4" t="s">
        <v>156</v>
      </c>
      <c r="R4" t="s">
        <v>55</v>
      </c>
      <c r="S4" s="1" t="str">
        <f>T(List1!B12)</f>
        <v/>
      </c>
      <c r="T4" s="1" t="str">
        <f t="shared" ref="T4:Y4" si="0">IF(S4&lt;&gt;"",T(VLOOKUP($S4,$A$4:$J$53,T$1,FALSE)),"")</f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 t="shared" si="0"/>
        <v/>
      </c>
      <c r="Z4" s="1" t="str">
        <f>IF(Y4&lt;&gt;"",T(VLOOKUP($S4,$A$4:$K$53,Z$1,FALSE)),"")</f>
        <v/>
      </c>
      <c r="AA4" s="1" t="str">
        <f>IF(S4&lt;&gt;"",IF(ISNA(VLOOKUP(S4,List2!S5:$S$50,2,FALSE)),"","DUPLICITA "),"")</f>
        <v/>
      </c>
      <c r="AB4" s="1" t="str">
        <f t="shared" ref="AB4:AH4" si="1">IF(ISNA(VLOOKUP(T4,$S$4:$S$49,1,FALSE)),T4,"")</f>
        <v/>
      </c>
      <c r="AC4" s="1" t="str">
        <f t="shared" si="1"/>
        <v/>
      </c>
      <c r="AD4" s="1" t="str">
        <f t="shared" si="1"/>
        <v/>
      </c>
      <c r="AE4" s="1" t="str">
        <f t="shared" si="1"/>
        <v/>
      </c>
      <c r="AF4" s="1" t="str">
        <f t="shared" si="1"/>
        <v/>
      </c>
      <c r="AG4" s="1" t="str">
        <f t="shared" si="1"/>
        <v/>
      </c>
      <c r="AH4" s="1" t="str">
        <f t="shared" si="1"/>
        <v/>
      </c>
      <c r="AI4" s="1" t="str">
        <f t="shared" ref="AI4:AI49" si="2">IF(AB4="","",AB4&amp;", ")&amp;IF(AC4="","",AC4&amp;", ")&amp;IF(AD4="","",AD4&amp;", ")&amp;IF(AE4="","",AE4&amp;", ")&amp;IF(AF4="","",AF4&amp;", ")&amp;IF(AG4="","",AG4&amp;", ")&amp;IF(AH4="","",AH4&amp;", ")</f>
        <v/>
      </c>
      <c r="AJ4" s="1" t="str">
        <f>IF(S4&lt;&gt;"",IF(AA4&lt;&gt;"",AA4,IF(AI4&lt;&gt;"","Nesplněné rekvizity "&amp;AI4,"")),"")</f>
        <v/>
      </c>
      <c r="AK4" s="4" t="str">
        <f>IF((List1!I12)&lt;&gt;"",(List1!I12),"")</f>
        <v/>
      </c>
      <c r="AL4" s="4">
        <f>IF(S4&lt;&gt;"",(VLOOKUP($S4,$A$4:$O$53,15,FALSE)),0)</f>
        <v>0</v>
      </c>
      <c r="AM4" s="4" t="str">
        <f>IF((List1!J12)&lt;&gt;"",(List1!J12),"")</f>
        <v/>
      </c>
      <c r="AN4" s="4" t="str">
        <f>IF(AND(S4&lt;&gt;"",AK4=""),"Zadejte datum splnění. ","")</f>
        <v/>
      </c>
      <c r="AO4" s="4" t="str">
        <f>IF(AND(S4&lt;&gt;"",AM4=""),"Zadejte výsledek. ","")</f>
        <v/>
      </c>
      <c r="AP4" t="str">
        <f>IF(AK4&lt;AL4,"Kontrola studia tohoto předmětu může být uznána pouze pokud byl předmět absolvován v novém studijním programu M0421TA220006, viz OD 20/2020. ","")</f>
        <v/>
      </c>
      <c r="AQ4" t="str">
        <f>AJ4&amp;AN4&amp;AO4&amp;AP4</f>
        <v/>
      </c>
      <c r="AR4" t="str">
        <f t="shared" ref="AR4:AR48" si="3">IF(AP4&lt;&gt;"",S4&amp;" "&amp;VLOOKUP(S4,$A$4:$B$50,2,FALSE)&amp;", ","")</f>
        <v/>
      </c>
      <c r="AT4" s="3">
        <f ca="1">DATE(YEAR(AT1)-AT3,MONTH(AT1),DAY(AT1))</f>
        <v>41623</v>
      </c>
    </row>
    <row r="5" spans="1:46" x14ac:dyDescent="0.25">
      <c r="A5" s="23" t="s">
        <v>90</v>
      </c>
      <c r="B5" s="24" t="s">
        <v>14</v>
      </c>
      <c r="C5">
        <v>3</v>
      </c>
      <c r="D5" s="24" t="s">
        <v>45</v>
      </c>
      <c r="J5" s="22"/>
      <c r="K5" s="22"/>
      <c r="L5" t="str">
        <f t="shared" ref="L5:L53" si="4">"List2!"&amp;VLOOKUP(D5,$P$4:$Q$9,2,FALSE)</f>
        <v>List2!R6:R8</v>
      </c>
      <c r="M5">
        <v>2</v>
      </c>
      <c r="O5" s="3"/>
      <c r="P5" t="s">
        <v>38</v>
      </c>
      <c r="Q5" t="s">
        <v>158</v>
      </c>
      <c r="R5" t="s">
        <v>56</v>
      </c>
      <c r="S5" s="1" t="str">
        <f>T(List1!B13)</f>
        <v/>
      </c>
      <c r="T5" s="1" t="str">
        <f t="shared" ref="T5:Y49" si="5">IF(S5&lt;&gt;"",T(VLOOKUP($S5,$A$4:$J$53,T$1,FALSE)),"")</f>
        <v/>
      </c>
      <c r="U5" s="1" t="str">
        <f t="shared" si="5"/>
        <v/>
      </c>
      <c r="V5" s="1" t="str">
        <f t="shared" si="5"/>
        <v/>
      </c>
      <c r="W5" s="1" t="str">
        <f t="shared" si="5"/>
        <v/>
      </c>
      <c r="X5" s="1" t="str">
        <f t="shared" si="5"/>
        <v/>
      </c>
      <c r="Y5" s="1" t="str">
        <f t="shared" si="5"/>
        <v/>
      </c>
      <c r="Z5" s="1" t="str">
        <f t="shared" ref="Z5:Z49" si="6">IF(Y5&lt;&gt;"",T(VLOOKUP($S5,$A$4:$K$53,Z$1,FALSE)),"")</f>
        <v/>
      </c>
      <c r="AA5" s="1" t="str">
        <f>IF(S5&lt;&gt;"",IF(ISNA(VLOOKUP(S5,List2!S6:$S$50,2,FALSE)),"","DUPLICITA "),"")</f>
        <v/>
      </c>
      <c r="AB5" s="1" t="str">
        <f t="shared" ref="AB5:AB48" si="7">IF(ISNA(VLOOKUP(T5,$S$4:$S$49,1,FALSE)),T5,"")</f>
        <v/>
      </c>
      <c r="AC5" s="1" t="str">
        <f t="shared" ref="AC5:AC48" si="8">IF(ISNA(VLOOKUP(U5,$S$4:$S$49,1,FALSE)),U5,"")</f>
        <v/>
      </c>
      <c r="AD5" s="1" t="str">
        <f t="shared" ref="AD5:AD48" si="9">IF(ISNA(VLOOKUP(V5,$S$4:$S$49,1,FALSE)),V5,"")</f>
        <v/>
      </c>
      <c r="AE5" s="1" t="str">
        <f t="shared" ref="AE5:AE48" si="10">IF(ISNA(VLOOKUP(W5,$S$4:$S$49,1,FALSE)),W5,"")</f>
        <v/>
      </c>
      <c r="AF5" s="1" t="str">
        <f t="shared" ref="AF5:AF48" si="11">IF(ISNA(VLOOKUP(X5,$S$4:$S$49,1,FALSE)),X5,"")</f>
        <v/>
      </c>
      <c r="AG5" s="1" t="str">
        <f t="shared" ref="AG5:AG48" si="12">IF(ISNA(VLOOKUP(Y5,$S$4:$S$49,1,FALSE)),Y5,"")</f>
        <v/>
      </c>
      <c r="AH5" s="1" t="str">
        <f t="shared" ref="AH5:AH49" si="13">IF(ISNA(VLOOKUP(Z5,$S$4:$S$49,1,FALSE)),Z5,"")</f>
        <v/>
      </c>
      <c r="AI5" s="1" t="str">
        <f t="shared" si="2"/>
        <v/>
      </c>
      <c r="AJ5" s="1" t="str">
        <f t="shared" ref="AJ5:AJ49" si="14">IF(S5&lt;&gt;"",IF(AA5&lt;&gt;"",AA5,IF(AI5&lt;&gt;"","Nesplněné rekvizity "&amp;AI5,"")),"")</f>
        <v/>
      </c>
      <c r="AK5" s="4" t="str">
        <f>IF((List1!I13)&lt;&gt;"",(List1!I13),"")</f>
        <v/>
      </c>
      <c r="AL5" s="4">
        <f t="shared" ref="AL5:AL49" si="15">IF(S5&lt;&gt;"",(VLOOKUP($S5,$A$4:$O$53,15,FALSE)),0)</f>
        <v>0</v>
      </c>
      <c r="AM5" s="4" t="str">
        <f>IF((List1!J13)&lt;&gt;"",(List1!J13),"")</f>
        <v/>
      </c>
      <c r="AN5" s="4" t="str">
        <f t="shared" ref="AN5:AN37" si="16">IF(AND(S5&lt;&gt;"",AK5=""),"Zadejte datum splnění. ","")</f>
        <v/>
      </c>
      <c r="AO5" s="4" t="str">
        <f t="shared" ref="AO5:AO37" si="17">IF(AND(S5&lt;&gt;"",AM5=""),"Zadejte výsledek. ","")</f>
        <v/>
      </c>
      <c r="AP5" t="str">
        <f t="shared" ref="AP5:AP50" si="18">IF(AK5&lt;AL5,"Kontrola studia tohoto předmětu může být uznána pouze pokud byl předmět absolvován v novém studijním programu M0421TA220006, viz OD 20/2020. ","")</f>
        <v/>
      </c>
      <c r="AQ5" t="str">
        <f t="shared" ref="AQ5:AQ32" si="19">AJ5&amp;AN5&amp;AO5&amp;AP5</f>
        <v/>
      </c>
      <c r="AR5" t="str">
        <f t="shared" si="3"/>
        <v/>
      </c>
    </row>
    <row r="6" spans="1:46" x14ac:dyDescent="0.25">
      <c r="A6" s="25" t="s">
        <v>91</v>
      </c>
      <c r="B6" s="24" t="s">
        <v>15</v>
      </c>
      <c r="C6">
        <v>3</v>
      </c>
      <c r="D6" s="24" t="s">
        <v>45</v>
      </c>
      <c r="E6" t="s">
        <v>87</v>
      </c>
      <c r="F6" t="s">
        <v>90</v>
      </c>
      <c r="G6" t="s">
        <v>126</v>
      </c>
      <c r="H6" t="s">
        <v>138</v>
      </c>
      <c r="I6" t="s">
        <v>141</v>
      </c>
      <c r="J6" s="22"/>
      <c r="K6" s="22"/>
      <c r="L6" t="str">
        <f t="shared" si="4"/>
        <v>List2!R6:R8</v>
      </c>
      <c r="M6">
        <v>3</v>
      </c>
      <c r="O6" s="3"/>
      <c r="P6" t="s">
        <v>10</v>
      </c>
      <c r="Q6" t="s">
        <v>157</v>
      </c>
      <c r="R6" t="s">
        <v>57</v>
      </c>
      <c r="S6" s="1" t="str">
        <f>T(List1!B14)</f>
        <v/>
      </c>
      <c r="T6" s="1" t="str">
        <f t="shared" si="5"/>
        <v/>
      </c>
      <c r="U6" s="1" t="str">
        <f t="shared" si="5"/>
        <v/>
      </c>
      <c r="V6" s="1" t="str">
        <f t="shared" si="5"/>
        <v/>
      </c>
      <c r="W6" s="1" t="str">
        <f t="shared" si="5"/>
        <v/>
      </c>
      <c r="X6" s="1" t="str">
        <f t="shared" si="5"/>
        <v/>
      </c>
      <c r="Y6" s="1" t="str">
        <f t="shared" si="5"/>
        <v/>
      </c>
      <c r="Z6" s="1" t="str">
        <f t="shared" si="6"/>
        <v/>
      </c>
      <c r="AA6" s="1" t="str">
        <f>IF(S6&lt;&gt;"",IF(ISNA(VLOOKUP(S6,List2!S7:$S$50,2,FALSE)),"","DUPLICITA "),"")</f>
        <v/>
      </c>
      <c r="AB6" s="1" t="str">
        <f t="shared" si="7"/>
        <v/>
      </c>
      <c r="AC6" s="1" t="str">
        <f t="shared" si="8"/>
        <v/>
      </c>
      <c r="AD6" s="1" t="str">
        <f t="shared" si="9"/>
        <v/>
      </c>
      <c r="AE6" s="1" t="str">
        <f t="shared" si="10"/>
        <v/>
      </c>
      <c r="AF6" s="1" t="str">
        <f t="shared" si="11"/>
        <v/>
      </c>
      <c r="AG6" s="1" t="str">
        <f t="shared" si="12"/>
        <v/>
      </c>
      <c r="AH6" s="1" t="str">
        <f t="shared" si="13"/>
        <v/>
      </c>
      <c r="AI6" s="1" t="str">
        <f t="shared" si="2"/>
        <v/>
      </c>
      <c r="AJ6" s="1" t="str">
        <f t="shared" si="14"/>
        <v/>
      </c>
      <c r="AK6" s="4" t="str">
        <f>IF((List1!I14)&lt;&gt;"",(List1!I14),"")</f>
        <v/>
      </c>
      <c r="AL6" s="4">
        <f t="shared" si="15"/>
        <v>0</v>
      </c>
      <c r="AM6" s="4" t="str">
        <f>IF((List1!J14)&lt;&gt;"",(List1!J14),"")</f>
        <v/>
      </c>
      <c r="AN6" s="4" t="str">
        <f t="shared" si="16"/>
        <v/>
      </c>
      <c r="AO6" s="4" t="str">
        <f t="shared" si="17"/>
        <v/>
      </c>
      <c r="AP6" t="str">
        <f t="shared" si="18"/>
        <v/>
      </c>
      <c r="AQ6" t="str">
        <f t="shared" si="19"/>
        <v/>
      </c>
      <c r="AR6" t="str">
        <f t="shared" si="3"/>
        <v/>
      </c>
    </row>
    <row r="7" spans="1:46" x14ac:dyDescent="0.25">
      <c r="A7" s="25" t="s">
        <v>92</v>
      </c>
      <c r="B7" s="24" t="s">
        <v>16</v>
      </c>
      <c r="C7">
        <v>3</v>
      </c>
      <c r="D7" s="24" t="s">
        <v>10</v>
      </c>
      <c r="E7" t="s">
        <v>87</v>
      </c>
      <c r="F7" t="s">
        <v>90</v>
      </c>
      <c r="G7" t="s">
        <v>126</v>
      </c>
      <c r="H7" t="s">
        <v>138</v>
      </c>
      <c r="I7" t="s">
        <v>141</v>
      </c>
      <c r="J7" s="22" t="s">
        <v>91</v>
      </c>
      <c r="K7" s="22"/>
      <c r="L7" t="str">
        <f t="shared" si="4"/>
        <v>List2!R6:R8</v>
      </c>
      <c r="M7">
        <v>4</v>
      </c>
      <c r="O7" s="3"/>
      <c r="P7" t="s">
        <v>26</v>
      </c>
      <c r="Q7" t="s">
        <v>157</v>
      </c>
      <c r="R7" t="s">
        <v>58</v>
      </c>
      <c r="S7" s="1" t="str">
        <f>T(List1!B15)</f>
        <v/>
      </c>
      <c r="T7" s="1" t="str">
        <f t="shared" si="5"/>
        <v/>
      </c>
      <c r="U7" s="1" t="str">
        <f t="shared" si="5"/>
        <v/>
      </c>
      <c r="V7" s="1" t="str">
        <f t="shared" si="5"/>
        <v/>
      </c>
      <c r="W7" s="1" t="str">
        <f t="shared" si="5"/>
        <v/>
      </c>
      <c r="X7" s="1" t="str">
        <f t="shared" si="5"/>
        <v/>
      </c>
      <c r="Y7" s="1" t="str">
        <f t="shared" si="5"/>
        <v/>
      </c>
      <c r="Z7" s="1" t="str">
        <f t="shared" si="6"/>
        <v/>
      </c>
      <c r="AA7" s="1" t="str">
        <f>IF(S7&lt;&gt;"",IF(ISNA(VLOOKUP(S7,List2!S8:$S$50,2,FALSE)),"","DUPLICITA "),"")</f>
        <v/>
      </c>
      <c r="AB7" s="1" t="str">
        <f t="shared" si="7"/>
        <v/>
      </c>
      <c r="AC7" s="1" t="str">
        <f t="shared" si="8"/>
        <v/>
      </c>
      <c r="AD7" s="1" t="str">
        <f t="shared" si="9"/>
        <v/>
      </c>
      <c r="AE7" s="1" t="str">
        <f t="shared" si="10"/>
        <v/>
      </c>
      <c r="AF7" s="1" t="str">
        <f t="shared" si="11"/>
        <v/>
      </c>
      <c r="AG7" s="1" t="str">
        <f t="shared" si="12"/>
        <v/>
      </c>
      <c r="AH7" s="1" t="str">
        <f t="shared" si="13"/>
        <v/>
      </c>
      <c r="AI7" s="1" t="str">
        <f t="shared" si="2"/>
        <v/>
      </c>
      <c r="AJ7" s="1" t="str">
        <f t="shared" si="14"/>
        <v/>
      </c>
      <c r="AK7" s="4" t="str">
        <f>IF((List1!I15)&lt;&gt;"",(List1!I15),"")</f>
        <v/>
      </c>
      <c r="AL7" s="4">
        <f t="shared" si="15"/>
        <v>0</v>
      </c>
      <c r="AM7" s="4" t="str">
        <f>IF((List1!J15)&lt;&gt;"",(List1!J15),"")</f>
        <v/>
      </c>
      <c r="AN7" s="4" t="str">
        <f t="shared" si="16"/>
        <v/>
      </c>
      <c r="AO7" s="4" t="str">
        <f t="shared" si="17"/>
        <v/>
      </c>
      <c r="AP7" t="str">
        <f t="shared" si="18"/>
        <v/>
      </c>
      <c r="AQ7" t="str">
        <f t="shared" si="19"/>
        <v/>
      </c>
      <c r="AR7" t="str">
        <f t="shared" si="3"/>
        <v/>
      </c>
    </row>
    <row r="8" spans="1:46" x14ac:dyDescent="0.25">
      <c r="A8" s="25" t="s">
        <v>93</v>
      </c>
      <c r="B8" s="24" t="s">
        <v>17</v>
      </c>
      <c r="C8">
        <v>3</v>
      </c>
      <c r="D8" s="24" t="s">
        <v>45</v>
      </c>
      <c r="E8" t="s">
        <v>87</v>
      </c>
      <c r="F8" t="s">
        <v>90</v>
      </c>
      <c r="G8" t="s">
        <v>126</v>
      </c>
      <c r="H8" t="s">
        <v>138</v>
      </c>
      <c r="I8" t="s">
        <v>141</v>
      </c>
      <c r="J8" s="22" t="s">
        <v>92</v>
      </c>
      <c r="K8" s="22"/>
      <c r="L8" t="str">
        <f t="shared" si="4"/>
        <v>List2!R6:R8</v>
      </c>
      <c r="M8">
        <v>5</v>
      </c>
      <c r="O8" s="3"/>
      <c r="P8" t="s">
        <v>45</v>
      </c>
      <c r="Q8" t="s">
        <v>157</v>
      </c>
      <c r="R8" t="s">
        <v>59</v>
      </c>
      <c r="S8" s="1" t="str">
        <f>T(List1!B16)</f>
        <v/>
      </c>
      <c r="T8" s="1" t="str">
        <f t="shared" si="5"/>
        <v/>
      </c>
      <c r="U8" s="1" t="str">
        <f t="shared" si="5"/>
        <v/>
      </c>
      <c r="V8" s="1" t="str">
        <f t="shared" si="5"/>
        <v/>
      </c>
      <c r="W8" s="1" t="str">
        <f t="shared" si="5"/>
        <v/>
      </c>
      <c r="X8" s="1" t="str">
        <f t="shared" si="5"/>
        <v/>
      </c>
      <c r="Y8" s="1" t="str">
        <f t="shared" si="5"/>
        <v/>
      </c>
      <c r="Z8" s="1" t="str">
        <f t="shared" si="6"/>
        <v/>
      </c>
      <c r="AA8" s="1" t="str">
        <f>IF(S8&lt;&gt;"",IF(ISNA(VLOOKUP(S8,List2!S9:$S$50,2,FALSE)),"","DUPLICITA "),"")</f>
        <v/>
      </c>
      <c r="AB8" s="1" t="str">
        <f t="shared" si="7"/>
        <v/>
      </c>
      <c r="AC8" s="1" t="str">
        <f t="shared" si="8"/>
        <v/>
      </c>
      <c r="AD8" s="1" t="str">
        <f t="shared" si="9"/>
        <v/>
      </c>
      <c r="AE8" s="1" t="str">
        <f t="shared" si="10"/>
        <v/>
      </c>
      <c r="AF8" s="1" t="str">
        <f t="shared" si="11"/>
        <v/>
      </c>
      <c r="AG8" s="1" t="str">
        <f t="shared" si="12"/>
        <v/>
      </c>
      <c r="AH8" s="1" t="str">
        <f t="shared" si="13"/>
        <v/>
      </c>
      <c r="AI8" s="1" t="str">
        <f t="shared" si="2"/>
        <v/>
      </c>
      <c r="AJ8" s="1" t="str">
        <f t="shared" si="14"/>
        <v/>
      </c>
      <c r="AK8" s="4" t="str">
        <f>IF((List1!I16)&lt;&gt;"",(List1!I16),"")</f>
        <v/>
      </c>
      <c r="AL8" s="4">
        <f t="shared" si="15"/>
        <v>0</v>
      </c>
      <c r="AM8" s="4" t="str">
        <f>IF((List1!J16)&lt;&gt;"",(List1!J16),"")</f>
        <v/>
      </c>
      <c r="AN8" s="4" t="str">
        <f t="shared" si="16"/>
        <v/>
      </c>
      <c r="AO8" s="4" t="str">
        <f t="shared" si="17"/>
        <v/>
      </c>
      <c r="AP8" t="str">
        <f t="shared" si="18"/>
        <v/>
      </c>
      <c r="AQ8" t="str">
        <f t="shared" si="19"/>
        <v/>
      </c>
      <c r="AR8" t="str">
        <f t="shared" si="3"/>
        <v/>
      </c>
    </row>
    <row r="9" spans="1:46" x14ac:dyDescent="0.25">
      <c r="A9" s="25" t="s">
        <v>94</v>
      </c>
      <c r="B9" s="24" t="s">
        <v>95</v>
      </c>
      <c r="C9">
        <v>6</v>
      </c>
      <c r="D9" s="24" t="s">
        <v>10</v>
      </c>
      <c r="E9" t="s">
        <v>87</v>
      </c>
      <c r="F9" t="s">
        <v>90</v>
      </c>
      <c r="G9" t="s">
        <v>126</v>
      </c>
      <c r="H9" t="s">
        <v>138</v>
      </c>
      <c r="I9" t="s">
        <v>141</v>
      </c>
      <c r="J9" s="22" t="s">
        <v>93</v>
      </c>
      <c r="K9" s="22"/>
      <c r="L9" t="str">
        <f t="shared" si="4"/>
        <v>List2!R6:R8</v>
      </c>
      <c r="M9">
        <v>6</v>
      </c>
      <c r="O9" s="3"/>
      <c r="P9" t="s">
        <v>89</v>
      </c>
      <c r="Q9" t="s">
        <v>156</v>
      </c>
      <c r="S9" s="1" t="str">
        <f>T(List1!B17)</f>
        <v/>
      </c>
      <c r="T9" s="1" t="str">
        <f t="shared" si="5"/>
        <v/>
      </c>
      <c r="U9" s="1" t="str">
        <f t="shared" si="5"/>
        <v/>
      </c>
      <c r="V9" s="1" t="str">
        <f t="shared" si="5"/>
        <v/>
      </c>
      <c r="W9" s="1" t="str">
        <f t="shared" si="5"/>
        <v/>
      </c>
      <c r="X9" s="1" t="str">
        <f t="shared" si="5"/>
        <v/>
      </c>
      <c r="Y9" s="1" t="str">
        <f t="shared" si="5"/>
        <v/>
      </c>
      <c r="Z9" s="1" t="str">
        <f t="shared" si="6"/>
        <v/>
      </c>
      <c r="AA9" s="1" t="str">
        <f>IF(S9&lt;&gt;"",IF(ISNA(VLOOKUP(S9,List2!S10:$S$50,2,FALSE)),"","DUPLICITA "),"")</f>
        <v/>
      </c>
      <c r="AB9" s="1" t="str">
        <f t="shared" si="7"/>
        <v/>
      </c>
      <c r="AC9" s="1" t="str">
        <f t="shared" si="8"/>
        <v/>
      </c>
      <c r="AD9" s="1" t="str">
        <f t="shared" si="9"/>
        <v/>
      </c>
      <c r="AE9" s="1" t="str">
        <f t="shared" si="10"/>
        <v/>
      </c>
      <c r="AF9" s="1" t="str">
        <f t="shared" si="11"/>
        <v/>
      </c>
      <c r="AG9" s="1" t="str">
        <f t="shared" si="12"/>
        <v/>
      </c>
      <c r="AH9" s="1" t="str">
        <f t="shared" si="13"/>
        <v/>
      </c>
      <c r="AI9" s="1" t="str">
        <f t="shared" si="2"/>
        <v/>
      </c>
      <c r="AJ9" s="1" t="str">
        <f t="shared" si="14"/>
        <v/>
      </c>
      <c r="AK9" s="4" t="str">
        <f>IF((List1!I17)&lt;&gt;"",(List1!I17),"")</f>
        <v/>
      </c>
      <c r="AL9" s="4">
        <f t="shared" si="15"/>
        <v>0</v>
      </c>
      <c r="AM9" s="4" t="str">
        <f>IF((List1!J17)&lt;&gt;"",(List1!J17),"")</f>
        <v/>
      </c>
      <c r="AN9" s="4" t="str">
        <f t="shared" si="16"/>
        <v/>
      </c>
      <c r="AO9" s="4" t="str">
        <f t="shared" si="17"/>
        <v/>
      </c>
      <c r="AP9" t="str">
        <f t="shared" si="18"/>
        <v/>
      </c>
      <c r="AQ9" t="str">
        <f t="shared" si="19"/>
        <v/>
      </c>
      <c r="AR9" t="str">
        <f t="shared" si="3"/>
        <v/>
      </c>
    </row>
    <row r="10" spans="1:46" x14ac:dyDescent="0.25">
      <c r="A10" s="25" t="s">
        <v>96</v>
      </c>
      <c r="B10" s="24" t="s">
        <v>18</v>
      </c>
      <c r="C10">
        <v>3</v>
      </c>
      <c r="D10" s="24" t="s">
        <v>45</v>
      </c>
      <c r="E10" t="s">
        <v>87</v>
      </c>
      <c r="F10" t="s">
        <v>90</v>
      </c>
      <c r="G10" t="s">
        <v>126</v>
      </c>
      <c r="H10" t="s">
        <v>138</v>
      </c>
      <c r="I10" t="s">
        <v>141</v>
      </c>
      <c r="J10" s="22"/>
      <c r="K10" s="22"/>
      <c r="L10" t="str">
        <f t="shared" si="4"/>
        <v>List2!R6:R8</v>
      </c>
      <c r="M10">
        <v>7</v>
      </c>
      <c r="O10" s="3"/>
      <c r="S10" s="1" t="str">
        <f>T(List1!B18)</f>
        <v/>
      </c>
      <c r="T10" s="1" t="str">
        <f t="shared" si="5"/>
        <v/>
      </c>
      <c r="U10" s="1" t="str">
        <f t="shared" si="5"/>
        <v/>
      </c>
      <c r="V10" s="1" t="str">
        <f t="shared" si="5"/>
        <v/>
      </c>
      <c r="W10" s="1" t="str">
        <f t="shared" si="5"/>
        <v/>
      </c>
      <c r="X10" s="1" t="str">
        <f t="shared" si="5"/>
        <v/>
      </c>
      <c r="Y10" s="1" t="str">
        <f t="shared" si="5"/>
        <v/>
      </c>
      <c r="Z10" s="1" t="str">
        <f t="shared" si="6"/>
        <v/>
      </c>
      <c r="AA10" s="1" t="str">
        <f>IF(S10&lt;&gt;"",IF(ISNA(VLOOKUP(S10,List2!S11:$S$50,2,FALSE)),"","DUPLICITA "),"")</f>
        <v/>
      </c>
      <c r="AB10" s="1" t="str">
        <f t="shared" si="7"/>
        <v/>
      </c>
      <c r="AC10" s="1" t="str">
        <f t="shared" si="8"/>
        <v/>
      </c>
      <c r="AD10" s="1" t="str">
        <f t="shared" si="9"/>
        <v/>
      </c>
      <c r="AE10" s="1" t="str">
        <f t="shared" si="10"/>
        <v/>
      </c>
      <c r="AF10" s="1" t="str">
        <f t="shared" si="11"/>
        <v/>
      </c>
      <c r="AG10" s="1" t="str">
        <f t="shared" si="12"/>
        <v/>
      </c>
      <c r="AH10" s="1" t="str">
        <f t="shared" si="13"/>
        <v/>
      </c>
      <c r="AI10" s="1" t="str">
        <f t="shared" si="2"/>
        <v/>
      </c>
      <c r="AJ10" s="1" t="str">
        <f t="shared" si="14"/>
        <v/>
      </c>
      <c r="AK10" s="4" t="str">
        <f>IF((List1!I18)&lt;&gt;"",(List1!I18),"")</f>
        <v/>
      </c>
      <c r="AL10" s="4">
        <f t="shared" si="15"/>
        <v>0</v>
      </c>
      <c r="AM10" s="4" t="str">
        <f>IF((List1!J18)&lt;&gt;"",(List1!J18),"")</f>
        <v/>
      </c>
      <c r="AN10" s="4" t="str">
        <f t="shared" si="16"/>
        <v/>
      </c>
      <c r="AO10" s="4" t="str">
        <f t="shared" si="17"/>
        <v/>
      </c>
      <c r="AP10" t="str">
        <f t="shared" si="18"/>
        <v/>
      </c>
      <c r="AQ10" t="str">
        <f t="shared" si="19"/>
        <v/>
      </c>
      <c r="AR10" t="str">
        <f t="shared" si="3"/>
        <v/>
      </c>
    </row>
    <row r="11" spans="1:46" x14ac:dyDescent="0.25">
      <c r="A11" s="25" t="s">
        <v>97</v>
      </c>
      <c r="B11" s="24" t="s">
        <v>19</v>
      </c>
      <c r="C11">
        <v>3</v>
      </c>
      <c r="D11" s="24" t="s">
        <v>45</v>
      </c>
      <c r="E11" t="s">
        <v>87</v>
      </c>
      <c r="F11" t="s">
        <v>90</v>
      </c>
      <c r="G11" t="s">
        <v>126</v>
      </c>
      <c r="H11" t="s">
        <v>138</v>
      </c>
      <c r="I11" t="s">
        <v>141</v>
      </c>
      <c r="J11" s="22" t="s">
        <v>96</v>
      </c>
      <c r="K11" s="22"/>
      <c r="L11" t="str">
        <f t="shared" si="4"/>
        <v>List2!R6:R8</v>
      </c>
      <c r="M11">
        <v>8</v>
      </c>
      <c r="O11" s="3"/>
      <c r="S11" s="1" t="str">
        <f>T(List1!B19)</f>
        <v/>
      </c>
      <c r="T11" s="1" t="str">
        <f t="shared" si="5"/>
        <v/>
      </c>
      <c r="U11" s="1" t="str">
        <f t="shared" si="5"/>
        <v/>
      </c>
      <c r="V11" s="1" t="str">
        <f t="shared" si="5"/>
        <v/>
      </c>
      <c r="W11" s="1" t="str">
        <f t="shared" si="5"/>
        <v/>
      </c>
      <c r="X11" s="1" t="str">
        <f t="shared" si="5"/>
        <v/>
      </c>
      <c r="Y11" s="1" t="str">
        <f t="shared" si="5"/>
        <v/>
      </c>
      <c r="Z11" s="1" t="str">
        <f t="shared" si="6"/>
        <v/>
      </c>
      <c r="AA11" s="1" t="str">
        <f>IF(S11&lt;&gt;"",IF(ISNA(VLOOKUP(S11,List2!S12:$S$50,2,FALSE)),"","DUPLICITA "),"")</f>
        <v/>
      </c>
      <c r="AB11" s="1" t="str">
        <f t="shared" si="7"/>
        <v/>
      </c>
      <c r="AC11" s="1" t="str">
        <f t="shared" si="8"/>
        <v/>
      </c>
      <c r="AD11" s="1" t="str">
        <f t="shared" si="9"/>
        <v/>
      </c>
      <c r="AE11" s="1" t="str">
        <f t="shared" si="10"/>
        <v/>
      </c>
      <c r="AF11" s="1" t="str">
        <f t="shared" si="11"/>
        <v/>
      </c>
      <c r="AG11" s="1" t="str">
        <f t="shared" si="12"/>
        <v/>
      </c>
      <c r="AH11" s="1" t="str">
        <f t="shared" si="13"/>
        <v/>
      </c>
      <c r="AI11" s="1" t="str">
        <f t="shared" si="2"/>
        <v/>
      </c>
      <c r="AJ11" s="1" t="str">
        <f t="shared" si="14"/>
        <v/>
      </c>
      <c r="AK11" s="4" t="str">
        <f>IF((List1!I19)&lt;&gt;"",(List1!I19),"")</f>
        <v/>
      </c>
      <c r="AL11" s="4">
        <f t="shared" si="15"/>
        <v>0</v>
      </c>
      <c r="AM11" s="4" t="str">
        <f>IF((List1!J19)&lt;&gt;"",(List1!J19),"")</f>
        <v/>
      </c>
      <c r="AN11" s="4" t="str">
        <f t="shared" si="16"/>
        <v/>
      </c>
      <c r="AO11" s="4" t="str">
        <f t="shared" si="17"/>
        <v/>
      </c>
      <c r="AP11" t="str">
        <f t="shared" si="18"/>
        <v/>
      </c>
      <c r="AQ11" t="str">
        <f t="shared" si="19"/>
        <v/>
      </c>
      <c r="AR11" t="str">
        <f t="shared" si="3"/>
        <v/>
      </c>
    </row>
    <row r="12" spans="1:46" x14ac:dyDescent="0.25">
      <c r="A12" s="25" t="s">
        <v>98</v>
      </c>
      <c r="B12" s="24" t="s">
        <v>20</v>
      </c>
      <c r="C12">
        <v>6</v>
      </c>
      <c r="D12" s="24" t="s">
        <v>10</v>
      </c>
      <c r="E12" t="s">
        <v>87</v>
      </c>
      <c r="F12" t="s">
        <v>90</v>
      </c>
      <c r="G12" t="s">
        <v>126</v>
      </c>
      <c r="H12" t="s">
        <v>138</v>
      </c>
      <c r="I12" t="s">
        <v>141</v>
      </c>
      <c r="J12" s="22" t="s">
        <v>97</v>
      </c>
      <c r="K12" s="22"/>
      <c r="L12" t="str">
        <f t="shared" si="4"/>
        <v>List2!R6:R8</v>
      </c>
      <c r="M12">
        <v>9</v>
      </c>
      <c r="O12" s="3"/>
      <c r="S12" s="1" t="str">
        <f>T(List1!B20)</f>
        <v/>
      </c>
      <c r="T12" s="1" t="str">
        <f t="shared" si="5"/>
        <v/>
      </c>
      <c r="U12" s="1" t="str">
        <f t="shared" si="5"/>
        <v/>
      </c>
      <c r="V12" s="1" t="str">
        <f t="shared" si="5"/>
        <v/>
      </c>
      <c r="W12" s="1" t="str">
        <f t="shared" si="5"/>
        <v/>
      </c>
      <c r="X12" s="1" t="str">
        <f t="shared" si="5"/>
        <v/>
      </c>
      <c r="Y12" s="1" t="str">
        <f t="shared" si="5"/>
        <v/>
      </c>
      <c r="Z12" s="1" t="str">
        <f t="shared" si="6"/>
        <v/>
      </c>
      <c r="AA12" s="1" t="str">
        <f>IF(S12&lt;&gt;"",IF(ISNA(VLOOKUP(S12,List2!S13:$S$50,2,FALSE)),"","DUPLICITA "),"")</f>
        <v/>
      </c>
      <c r="AB12" s="1" t="str">
        <f t="shared" si="7"/>
        <v/>
      </c>
      <c r="AC12" s="1" t="str">
        <f t="shared" si="8"/>
        <v/>
      </c>
      <c r="AD12" s="1" t="str">
        <f t="shared" si="9"/>
        <v/>
      </c>
      <c r="AE12" s="1" t="str">
        <f t="shared" si="10"/>
        <v/>
      </c>
      <c r="AF12" s="1" t="str">
        <f t="shared" si="11"/>
        <v/>
      </c>
      <c r="AG12" s="1" t="str">
        <f t="shared" si="12"/>
        <v/>
      </c>
      <c r="AH12" s="1" t="str">
        <f t="shared" si="13"/>
        <v/>
      </c>
      <c r="AI12" s="1" t="str">
        <f t="shared" si="2"/>
        <v/>
      </c>
      <c r="AJ12" s="1" t="str">
        <f t="shared" si="14"/>
        <v/>
      </c>
      <c r="AK12" s="4" t="str">
        <f>IF((List1!I20)&lt;&gt;"",(List1!I20),"")</f>
        <v/>
      </c>
      <c r="AL12" s="4">
        <f t="shared" si="15"/>
        <v>0</v>
      </c>
      <c r="AM12" s="4" t="str">
        <f>IF((List1!J20)&lt;&gt;"",(List1!J20),"")</f>
        <v/>
      </c>
      <c r="AN12" s="4" t="str">
        <f t="shared" si="16"/>
        <v/>
      </c>
      <c r="AO12" s="4" t="str">
        <f t="shared" si="17"/>
        <v/>
      </c>
      <c r="AP12" t="str">
        <f t="shared" si="18"/>
        <v/>
      </c>
      <c r="AQ12" t="str">
        <f t="shared" si="19"/>
        <v/>
      </c>
      <c r="AR12" t="str">
        <f t="shared" si="3"/>
        <v/>
      </c>
    </row>
    <row r="13" spans="1:46" x14ac:dyDescent="0.25">
      <c r="A13" s="25" t="s">
        <v>99</v>
      </c>
      <c r="B13" s="24" t="s">
        <v>100</v>
      </c>
      <c r="C13">
        <v>6</v>
      </c>
      <c r="D13" s="24" t="s">
        <v>38</v>
      </c>
      <c r="E13" t="s">
        <v>87</v>
      </c>
      <c r="F13" t="s">
        <v>90</v>
      </c>
      <c r="G13" t="s">
        <v>126</v>
      </c>
      <c r="H13" t="s">
        <v>138</v>
      </c>
      <c r="I13" t="s">
        <v>141</v>
      </c>
      <c r="J13" s="22" t="s">
        <v>94</v>
      </c>
      <c r="K13" s="22" t="s">
        <v>98</v>
      </c>
      <c r="L13" t="str">
        <f t="shared" si="4"/>
        <v>List2!R5:R7</v>
      </c>
      <c r="M13">
        <v>10</v>
      </c>
      <c r="O13" s="3"/>
      <c r="S13" s="1" t="str">
        <f>T(List1!B21)</f>
        <v/>
      </c>
      <c r="T13" s="1" t="str">
        <f t="shared" si="5"/>
        <v/>
      </c>
      <c r="U13" s="1" t="str">
        <f t="shared" si="5"/>
        <v/>
      </c>
      <c r="V13" s="1" t="str">
        <f t="shared" si="5"/>
        <v/>
      </c>
      <c r="W13" s="1" t="str">
        <f t="shared" si="5"/>
        <v/>
      </c>
      <c r="X13" s="1" t="str">
        <f t="shared" si="5"/>
        <v/>
      </c>
      <c r="Y13" s="1" t="str">
        <f t="shared" si="5"/>
        <v/>
      </c>
      <c r="Z13" s="1" t="str">
        <f t="shared" si="6"/>
        <v/>
      </c>
      <c r="AA13" s="1" t="str">
        <f>IF(S13&lt;&gt;"",IF(ISNA(VLOOKUP(S13,List2!S14:$S$50,2,FALSE)),"","DUPLICITA "),"")</f>
        <v/>
      </c>
      <c r="AB13" s="1" t="str">
        <f t="shared" si="7"/>
        <v/>
      </c>
      <c r="AC13" s="1" t="str">
        <f t="shared" si="8"/>
        <v/>
      </c>
      <c r="AD13" s="1" t="str">
        <f t="shared" si="9"/>
        <v/>
      </c>
      <c r="AE13" s="1" t="str">
        <f t="shared" si="10"/>
        <v/>
      </c>
      <c r="AF13" s="1" t="str">
        <f t="shared" si="11"/>
        <v/>
      </c>
      <c r="AG13" s="1" t="str">
        <f t="shared" si="12"/>
        <v/>
      </c>
      <c r="AH13" s="1" t="str">
        <f t="shared" si="13"/>
        <v/>
      </c>
      <c r="AI13" s="1" t="str">
        <f t="shared" si="2"/>
        <v/>
      </c>
      <c r="AJ13" s="1" t="str">
        <f t="shared" si="14"/>
        <v/>
      </c>
      <c r="AK13" s="4" t="str">
        <f>IF((List1!I21)&lt;&gt;"",(List1!I21),"")</f>
        <v/>
      </c>
      <c r="AL13" s="4">
        <f t="shared" si="15"/>
        <v>0</v>
      </c>
      <c r="AM13" s="4" t="str">
        <f>IF((List1!J21)&lt;&gt;"",(List1!J21),"")</f>
        <v/>
      </c>
      <c r="AN13" s="4" t="str">
        <f t="shared" si="16"/>
        <v/>
      </c>
      <c r="AO13" s="4" t="str">
        <f t="shared" si="17"/>
        <v/>
      </c>
      <c r="AP13" t="str">
        <f t="shared" si="18"/>
        <v/>
      </c>
      <c r="AQ13" t="str">
        <f t="shared" si="19"/>
        <v/>
      </c>
      <c r="AR13" t="str">
        <f t="shared" si="3"/>
        <v/>
      </c>
    </row>
    <row r="14" spans="1:46" x14ac:dyDescent="0.25">
      <c r="A14" s="25" t="s">
        <v>101</v>
      </c>
      <c r="B14" s="24" t="s">
        <v>21</v>
      </c>
      <c r="C14">
        <v>3</v>
      </c>
      <c r="D14" s="24" t="s">
        <v>45</v>
      </c>
      <c r="E14" t="s">
        <v>87</v>
      </c>
      <c r="F14" t="s">
        <v>90</v>
      </c>
      <c r="G14" t="s">
        <v>126</v>
      </c>
      <c r="H14" t="s">
        <v>138</v>
      </c>
      <c r="I14" t="s">
        <v>141</v>
      </c>
      <c r="J14" s="22"/>
      <c r="K14" s="22"/>
      <c r="L14" t="str">
        <f t="shared" si="4"/>
        <v>List2!R6:R8</v>
      </c>
      <c r="M14">
        <v>11</v>
      </c>
      <c r="O14" s="3"/>
      <c r="S14" s="1" t="str">
        <f>T(List1!B22)</f>
        <v/>
      </c>
      <c r="T14" s="1" t="str">
        <f t="shared" si="5"/>
        <v/>
      </c>
      <c r="U14" s="1" t="str">
        <f t="shared" si="5"/>
        <v/>
      </c>
      <c r="V14" s="1" t="str">
        <f t="shared" si="5"/>
        <v/>
      </c>
      <c r="W14" s="1" t="str">
        <f t="shared" si="5"/>
        <v/>
      </c>
      <c r="X14" s="1" t="str">
        <f t="shared" si="5"/>
        <v/>
      </c>
      <c r="Y14" s="1" t="str">
        <f t="shared" si="5"/>
        <v/>
      </c>
      <c r="Z14" s="1" t="str">
        <f t="shared" si="6"/>
        <v/>
      </c>
      <c r="AA14" s="1" t="str">
        <f>IF(S14&lt;&gt;"",IF(ISNA(VLOOKUP(S14,List2!S15:$S$50,2,FALSE)),"","DUPLICITA "),"")</f>
        <v/>
      </c>
      <c r="AB14" s="1" t="str">
        <f t="shared" si="7"/>
        <v/>
      </c>
      <c r="AC14" s="1" t="str">
        <f t="shared" si="8"/>
        <v/>
      </c>
      <c r="AD14" s="1" t="str">
        <f t="shared" si="9"/>
        <v/>
      </c>
      <c r="AE14" s="1" t="str">
        <f t="shared" si="10"/>
        <v/>
      </c>
      <c r="AF14" s="1" t="str">
        <f t="shared" si="11"/>
        <v/>
      </c>
      <c r="AG14" s="1" t="str">
        <f t="shared" si="12"/>
        <v/>
      </c>
      <c r="AH14" s="1" t="str">
        <f t="shared" si="13"/>
        <v/>
      </c>
      <c r="AI14" s="1" t="str">
        <f t="shared" si="2"/>
        <v/>
      </c>
      <c r="AJ14" s="1" t="str">
        <f t="shared" si="14"/>
        <v/>
      </c>
      <c r="AK14" s="4" t="str">
        <f>IF((List1!I22)&lt;&gt;"",(List1!I22),"")</f>
        <v/>
      </c>
      <c r="AL14" s="4">
        <f t="shared" si="15"/>
        <v>0</v>
      </c>
      <c r="AM14" s="4" t="str">
        <f>IF((List1!J22)&lt;&gt;"",(List1!J22),"")</f>
        <v/>
      </c>
      <c r="AN14" s="4" t="str">
        <f t="shared" si="16"/>
        <v/>
      </c>
      <c r="AO14" s="4" t="str">
        <f t="shared" si="17"/>
        <v/>
      </c>
      <c r="AP14" t="str">
        <f t="shared" si="18"/>
        <v/>
      </c>
      <c r="AQ14" t="str">
        <f t="shared" si="19"/>
        <v/>
      </c>
      <c r="AR14" t="str">
        <f t="shared" si="3"/>
        <v/>
      </c>
    </row>
    <row r="15" spans="1:46" x14ac:dyDescent="0.25">
      <c r="A15" s="25" t="s">
        <v>102</v>
      </c>
      <c r="B15" s="24" t="s">
        <v>22</v>
      </c>
      <c r="C15">
        <v>6</v>
      </c>
      <c r="D15" s="24" t="s">
        <v>26</v>
      </c>
      <c r="E15" t="s">
        <v>87</v>
      </c>
      <c r="F15" t="s">
        <v>90</v>
      </c>
      <c r="G15" t="s">
        <v>126</v>
      </c>
      <c r="H15" t="s">
        <v>138</v>
      </c>
      <c r="I15" t="s">
        <v>141</v>
      </c>
      <c r="J15" s="22" t="s">
        <v>101</v>
      </c>
      <c r="K15" s="22"/>
      <c r="L15" t="str">
        <f t="shared" si="4"/>
        <v>List2!R6:R8</v>
      </c>
      <c r="M15">
        <v>12</v>
      </c>
      <c r="O15" s="3"/>
      <c r="S15" s="1" t="str">
        <f>T(List1!B23)</f>
        <v/>
      </c>
      <c r="T15" s="1" t="str">
        <f t="shared" si="5"/>
        <v/>
      </c>
      <c r="U15" s="1" t="str">
        <f t="shared" si="5"/>
        <v/>
      </c>
      <c r="V15" s="1" t="str">
        <f t="shared" si="5"/>
        <v/>
      </c>
      <c r="W15" s="1" t="str">
        <f t="shared" si="5"/>
        <v/>
      </c>
      <c r="X15" s="1" t="str">
        <f t="shared" si="5"/>
        <v/>
      </c>
      <c r="Y15" s="1" t="str">
        <f t="shared" si="5"/>
        <v/>
      </c>
      <c r="Z15" s="1" t="str">
        <f t="shared" si="6"/>
        <v/>
      </c>
      <c r="AA15" s="1" t="str">
        <f>IF(S15&lt;&gt;"",IF(ISNA(VLOOKUP(S15,List2!S16:$S$50,2,FALSE)),"","DUPLICITA "),"")</f>
        <v/>
      </c>
      <c r="AB15" s="1" t="str">
        <f t="shared" si="7"/>
        <v/>
      </c>
      <c r="AC15" s="1" t="str">
        <f t="shared" si="8"/>
        <v/>
      </c>
      <c r="AD15" s="1" t="str">
        <f t="shared" si="9"/>
        <v/>
      </c>
      <c r="AE15" s="1" t="str">
        <f t="shared" si="10"/>
        <v/>
      </c>
      <c r="AF15" s="1" t="str">
        <f t="shared" si="11"/>
        <v/>
      </c>
      <c r="AG15" s="1" t="str">
        <f t="shared" si="12"/>
        <v/>
      </c>
      <c r="AH15" s="1" t="str">
        <f t="shared" si="13"/>
        <v/>
      </c>
      <c r="AI15" s="1" t="str">
        <f t="shared" si="2"/>
        <v/>
      </c>
      <c r="AJ15" s="1" t="str">
        <f t="shared" si="14"/>
        <v/>
      </c>
      <c r="AK15" s="4" t="str">
        <f>IF((List1!I23)&lt;&gt;"",(List1!I23),"")</f>
        <v/>
      </c>
      <c r="AL15" s="4">
        <f t="shared" si="15"/>
        <v>0</v>
      </c>
      <c r="AM15" s="4" t="str">
        <f>IF((List1!J23)&lt;&gt;"",(List1!J23),"")</f>
        <v/>
      </c>
      <c r="AN15" s="4" t="str">
        <f t="shared" si="16"/>
        <v/>
      </c>
      <c r="AO15" s="4" t="str">
        <f t="shared" si="17"/>
        <v/>
      </c>
      <c r="AP15" t="str">
        <f t="shared" si="18"/>
        <v/>
      </c>
      <c r="AQ15" t="str">
        <f t="shared" si="19"/>
        <v/>
      </c>
      <c r="AR15" t="str">
        <f t="shared" si="3"/>
        <v/>
      </c>
    </row>
    <row r="16" spans="1:46" x14ac:dyDescent="0.25">
      <c r="A16" s="25" t="s">
        <v>103</v>
      </c>
      <c r="B16" s="24" t="s">
        <v>23</v>
      </c>
      <c r="C16">
        <v>4</v>
      </c>
      <c r="D16" s="24" t="s">
        <v>38</v>
      </c>
      <c r="E16" t="s">
        <v>87</v>
      </c>
      <c r="F16" t="s">
        <v>90</v>
      </c>
      <c r="G16" t="s">
        <v>126</v>
      </c>
      <c r="H16" t="s">
        <v>138</v>
      </c>
      <c r="I16" t="s">
        <v>141</v>
      </c>
      <c r="J16" s="22" t="s">
        <v>102</v>
      </c>
      <c r="K16" s="22"/>
      <c r="L16" t="str">
        <f t="shared" si="4"/>
        <v>List2!R5:R7</v>
      </c>
      <c r="M16">
        <v>13</v>
      </c>
      <c r="O16" s="3"/>
      <c r="S16" s="1" t="str">
        <f>T(List1!B24)</f>
        <v/>
      </c>
      <c r="T16" s="1" t="str">
        <f t="shared" si="5"/>
        <v/>
      </c>
      <c r="U16" s="1" t="str">
        <f t="shared" si="5"/>
        <v/>
      </c>
      <c r="V16" s="1" t="str">
        <f t="shared" si="5"/>
        <v/>
      </c>
      <c r="W16" s="1" t="str">
        <f t="shared" si="5"/>
        <v/>
      </c>
      <c r="X16" s="1" t="str">
        <f t="shared" si="5"/>
        <v/>
      </c>
      <c r="Y16" s="1" t="str">
        <f t="shared" si="5"/>
        <v/>
      </c>
      <c r="Z16" s="1" t="str">
        <f t="shared" si="6"/>
        <v/>
      </c>
      <c r="AA16" s="1" t="str">
        <f>IF(S16&lt;&gt;"",IF(ISNA(VLOOKUP(S16,List2!S17:$S$50,2,FALSE)),"","DUPLICITA "),"")</f>
        <v/>
      </c>
      <c r="AB16" s="1" t="str">
        <f t="shared" si="7"/>
        <v/>
      </c>
      <c r="AC16" s="1" t="str">
        <f t="shared" si="8"/>
        <v/>
      </c>
      <c r="AD16" s="1" t="str">
        <f t="shared" si="9"/>
        <v/>
      </c>
      <c r="AE16" s="1" t="str">
        <f t="shared" si="10"/>
        <v/>
      </c>
      <c r="AF16" s="1" t="str">
        <f t="shared" si="11"/>
        <v/>
      </c>
      <c r="AG16" s="1" t="str">
        <f t="shared" si="12"/>
        <v/>
      </c>
      <c r="AH16" s="1" t="str">
        <f t="shared" si="13"/>
        <v/>
      </c>
      <c r="AI16" s="1" t="str">
        <f t="shared" si="2"/>
        <v/>
      </c>
      <c r="AJ16" s="1" t="str">
        <f t="shared" si="14"/>
        <v/>
      </c>
      <c r="AK16" s="4" t="str">
        <f>IF((List1!I24)&lt;&gt;"",(List1!I24),"")</f>
        <v/>
      </c>
      <c r="AL16" s="4">
        <f t="shared" si="15"/>
        <v>0</v>
      </c>
      <c r="AM16" s="4" t="str">
        <f>IF((List1!J24)&lt;&gt;"",(List1!J24),"")</f>
        <v/>
      </c>
      <c r="AN16" s="4" t="str">
        <f t="shared" si="16"/>
        <v/>
      </c>
      <c r="AO16" s="4" t="str">
        <f t="shared" si="17"/>
        <v/>
      </c>
      <c r="AP16" t="str">
        <f t="shared" si="18"/>
        <v/>
      </c>
      <c r="AQ16" t="str">
        <f t="shared" si="19"/>
        <v/>
      </c>
      <c r="AR16" t="str">
        <f t="shared" si="3"/>
        <v/>
      </c>
    </row>
    <row r="17" spans="1:44" x14ac:dyDescent="0.25">
      <c r="A17" s="25" t="s">
        <v>104</v>
      </c>
      <c r="B17" s="24" t="s">
        <v>28</v>
      </c>
      <c r="C17">
        <v>3</v>
      </c>
      <c r="D17" s="24" t="s">
        <v>45</v>
      </c>
      <c r="E17" t="s">
        <v>87</v>
      </c>
      <c r="F17" t="s">
        <v>90</v>
      </c>
      <c r="G17" t="s">
        <v>126</v>
      </c>
      <c r="H17" t="s">
        <v>138</v>
      </c>
      <c r="I17" t="s">
        <v>141</v>
      </c>
      <c r="J17" s="22"/>
      <c r="K17" s="22"/>
      <c r="L17" t="str">
        <f t="shared" si="4"/>
        <v>List2!R6:R8</v>
      </c>
      <c r="M17">
        <v>14</v>
      </c>
      <c r="O17" s="3"/>
      <c r="S17" s="1" t="str">
        <f>T(List1!B25)</f>
        <v/>
      </c>
      <c r="T17" s="1" t="str">
        <f t="shared" si="5"/>
        <v/>
      </c>
      <c r="U17" s="1" t="str">
        <f t="shared" si="5"/>
        <v/>
      </c>
      <c r="V17" s="1" t="str">
        <f t="shared" si="5"/>
        <v/>
      </c>
      <c r="W17" s="1" t="str">
        <f t="shared" si="5"/>
        <v/>
      </c>
      <c r="X17" s="1" t="str">
        <f t="shared" si="5"/>
        <v/>
      </c>
      <c r="Y17" s="1" t="str">
        <f t="shared" si="5"/>
        <v/>
      </c>
      <c r="Z17" s="1" t="str">
        <f t="shared" si="6"/>
        <v/>
      </c>
      <c r="AA17" s="1" t="str">
        <f>IF(S17&lt;&gt;"",IF(ISNA(VLOOKUP(S17,List2!S18:$S$50,2,FALSE)),"","DUPLICITA "),"")</f>
        <v/>
      </c>
      <c r="AB17" s="1" t="str">
        <f t="shared" si="7"/>
        <v/>
      </c>
      <c r="AC17" s="1" t="str">
        <f t="shared" si="8"/>
        <v/>
      </c>
      <c r="AD17" s="1" t="str">
        <f t="shared" si="9"/>
        <v/>
      </c>
      <c r="AE17" s="1" t="str">
        <f t="shared" si="10"/>
        <v/>
      </c>
      <c r="AF17" s="1" t="str">
        <f t="shared" si="11"/>
        <v/>
      </c>
      <c r="AG17" s="1" t="str">
        <f t="shared" si="12"/>
        <v/>
      </c>
      <c r="AH17" s="1" t="str">
        <f t="shared" si="13"/>
        <v/>
      </c>
      <c r="AI17" s="1" t="str">
        <f t="shared" si="2"/>
        <v/>
      </c>
      <c r="AJ17" s="1" t="str">
        <f t="shared" si="14"/>
        <v/>
      </c>
      <c r="AK17" s="4" t="str">
        <f>IF((List1!I25)&lt;&gt;"",(List1!I25),"")</f>
        <v/>
      </c>
      <c r="AL17" s="4">
        <f t="shared" si="15"/>
        <v>0</v>
      </c>
      <c r="AM17" s="4" t="str">
        <f>IF((List1!J25)&lt;&gt;"",(List1!J25),"")</f>
        <v/>
      </c>
      <c r="AN17" s="4" t="str">
        <f t="shared" si="16"/>
        <v/>
      </c>
      <c r="AO17" s="4" t="str">
        <f t="shared" si="17"/>
        <v/>
      </c>
      <c r="AP17" t="str">
        <f t="shared" si="18"/>
        <v/>
      </c>
      <c r="AQ17" t="str">
        <f t="shared" si="19"/>
        <v/>
      </c>
      <c r="AR17" t="str">
        <f t="shared" si="3"/>
        <v/>
      </c>
    </row>
    <row r="18" spans="1:44" x14ac:dyDescent="0.25">
      <c r="A18" s="25" t="s">
        <v>105</v>
      </c>
      <c r="B18" s="24" t="s">
        <v>29</v>
      </c>
      <c r="C18">
        <v>5</v>
      </c>
      <c r="D18" s="24" t="s">
        <v>10</v>
      </c>
      <c r="E18" t="s">
        <v>87</v>
      </c>
      <c r="F18" t="s">
        <v>90</v>
      </c>
      <c r="G18" t="s">
        <v>126</v>
      </c>
      <c r="H18" t="s">
        <v>138</v>
      </c>
      <c r="I18" t="s">
        <v>141</v>
      </c>
      <c r="J18" s="22" t="s">
        <v>104</v>
      </c>
      <c r="K18" s="22"/>
      <c r="L18" t="str">
        <f t="shared" si="4"/>
        <v>List2!R6:R8</v>
      </c>
      <c r="M18">
        <v>15</v>
      </c>
      <c r="O18" s="3"/>
      <c r="S18" s="1" t="str">
        <f>T(List1!B26)</f>
        <v/>
      </c>
      <c r="T18" s="1" t="str">
        <f t="shared" si="5"/>
        <v/>
      </c>
      <c r="U18" s="1" t="str">
        <f t="shared" si="5"/>
        <v/>
      </c>
      <c r="V18" s="1" t="str">
        <f t="shared" si="5"/>
        <v/>
      </c>
      <c r="W18" s="1" t="str">
        <f t="shared" si="5"/>
        <v/>
      </c>
      <c r="X18" s="1" t="str">
        <f t="shared" si="5"/>
        <v/>
      </c>
      <c r="Y18" s="1" t="str">
        <f t="shared" si="5"/>
        <v/>
      </c>
      <c r="Z18" s="1" t="str">
        <f t="shared" si="6"/>
        <v/>
      </c>
      <c r="AA18" s="1" t="str">
        <f>IF(S18&lt;&gt;"",IF(ISNA(VLOOKUP(S18,List2!S19:$S$50,2,FALSE)),"","DUPLICITA "),"")</f>
        <v/>
      </c>
      <c r="AB18" s="1" t="str">
        <f t="shared" si="7"/>
        <v/>
      </c>
      <c r="AC18" s="1" t="str">
        <f t="shared" si="8"/>
        <v/>
      </c>
      <c r="AD18" s="1" t="str">
        <f t="shared" si="9"/>
        <v/>
      </c>
      <c r="AE18" s="1" t="str">
        <f t="shared" si="10"/>
        <v/>
      </c>
      <c r="AF18" s="1" t="str">
        <f t="shared" si="11"/>
        <v/>
      </c>
      <c r="AG18" s="1" t="str">
        <f t="shared" si="12"/>
        <v/>
      </c>
      <c r="AH18" s="1" t="str">
        <f t="shared" si="13"/>
        <v/>
      </c>
      <c r="AI18" s="1" t="str">
        <f t="shared" si="2"/>
        <v/>
      </c>
      <c r="AJ18" s="1" t="str">
        <f t="shared" si="14"/>
        <v/>
      </c>
      <c r="AK18" s="4" t="str">
        <f>IF((List1!I26)&lt;&gt;"",(List1!I26),"")</f>
        <v/>
      </c>
      <c r="AL18" s="4">
        <f t="shared" si="15"/>
        <v>0</v>
      </c>
      <c r="AM18" s="4" t="str">
        <f>IF((List1!J26)&lt;&gt;"",(List1!J26),"")</f>
        <v/>
      </c>
      <c r="AN18" s="4" t="str">
        <f t="shared" si="16"/>
        <v/>
      </c>
      <c r="AO18" s="4" t="str">
        <f t="shared" si="17"/>
        <v/>
      </c>
      <c r="AP18" t="str">
        <f t="shared" si="18"/>
        <v/>
      </c>
      <c r="AQ18" t="str">
        <f t="shared" si="19"/>
        <v/>
      </c>
      <c r="AR18" t="str">
        <f t="shared" si="3"/>
        <v/>
      </c>
    </row>
    <row r="19" spans="1:44" x14ac:dyDescent="0.25">
      <c r="A19" s="25" t="s">
        <v>106</v>
      </c>
      <c r="B19" s="24" t="s">
        <v>107</v>
      </c>
      <c r="C19">
        <v>3</v>
      </c>
      <c r="D19" s="24" t="s">
        <v>45</v>
      </c>
      <c r="E19" t="s">
        <v>87</v>
      </c>
      <c r="F19" t="s">
        <v>90</v>
      </c>
      <c r="G19" t="s">
        <v>126</v>
      </c>
      <c r="H19" t="s">
        <v>138</v>
      </c>
      <c r="I19" t="s">
        <v>141</v>
      </c>
      <c r="J19" s="22"/>
      <c r="K19" s="22"/>
      <c r="L19" t="str">
        <f t="shared" si="4"/>
        <v>List2!R6:R8</v>
      </c>
      <c r="M19">
        <v>16</v>
      </c>
      <c r="O19" s="3"/>
      <c r="S19" s="1" t="str">
        <f>T(List1!B27)</f>
        <v/>
      </c>
      <c r="T19" s="1" t="str">
        <f t="shared" si="5"/>
        <v/>
      </c>
      <c r="U19" s="1" t="str">
        <f t="shared" si="5"/>
        <v/>
      </c>
      <c r="V19" s="1" t="str">
        <f t="shared" si="5"/>
        <v/>
      </c>
      <c r="W19" s="1" t="str">
        <f t="shared" si="5"/>
        <v/>
      </c>
      <c r="X19" s="1" t="str">
        <f t="shared" si="5"/>
        <v/>
      </c>
      <c r="Y19" s="1" t="str">
        <f t="shared" si="5"/>
        <v/>
      </c>
      <c r="Z19" s="1" t="str">
        <f t="shared" si="6"/>
        <v/>
      </c>
      <c r="AA19" s="1" t="str">
        <f>IF(S19&lt;&gt;"",IF(ISNA(VLOOKUP(S19,List2!S20:$S$50,2,FALSE)),"","DUPLICITA "),"")</f>
        <v/>
      </c>
      <c r="AB19" s="1" t="str">
        <f t="shared" si="7"/>
        <v/>
      </c>
      <c r="AC19" s="1" t="str">
        <f t="shared" si="8"/>
        <v/>
      </c>
      <c r="AD19" s="1" t="str">
        <f t="shared" si="9"/>
        <v/>
      </c>
      <c r="AE19" s="1" t="str">
        <f t="shared" si="10"/>
        <v/>
      </c>
      <c r="AF19" s="1" t="str">
        <f t="shared" si="11"/>
        <v/>
      </c>
      <c r="AG19" s="1" t="str">
        <f t="shared" si="12"/>
        <v/>
      </c>
      <c r="AH19" s="1" t="str">
        <f t="shared" si="13"/>
        <v/>
      </c>
      <c r="AI19" s="1" t="str">
        <f t="shared" si="2"/>
        <v/>
      </c>
      <c r="AJ19" s="1" t="str">
        <f t="shared" si="14"/>
        <v/>
      </c>
      <c r="AK19" s="4" t="str">
        <f>IF((List1!I27)&lt;&gt;"",(List1!I27),"")</f>
        <v/>
      </c>
      <c r="AL19" s="4">
        <f t="shared" si="15"/>
        <v>0</v>
      </c>
      <c r="AM19" s="4" t="str">
        <f>IF((List1!J27)&lt;&gt;"",(List1!J27),"")</f>
        <v/>
      </c>
      <c r="AN19" s="4" t="str">
        <f t="shared" si="16"/>
        <v/>
      </c>
      <c r="AO19" s="4" t="str">
        <f t="shared" si="17"/>
        <v/>
      </c>
      <c r="AP19" t="str">
        <f t="shared" si="18"/>
        <v/>
      </c>
      <c r="AQ19" t="str">
        <f t="shared" si="19"/>
        <v/>
      </c>
      <c r="AR19" t="str">
        <f t="shared" si="3"/>
        <v/>
      </c>
    </row>
    <row r="20" spans="1:44" x14ac:dyDescent="0.25">
      <c r="A20" s="25" t="s">
        <v>108</v>
      </c>
      <c r="B20" s="24" t="s">
        <v>109</v>
      </c>
      <c r="C20">
        <v>5</v>
      </c>
      <c r="D20" s="24" t="s">
        <v>10</v>
      </c>
      <c r="E20" t="s">
        <v>87</v>
      </c>
      <c r="F20" t="s">
        <v>90</v>
      </c>
      <c r="G20" t="s">
        <v>126</v>
      </c>
      <c r="H20" t="s">
        <v>138</v>
      </c>
      <c r="I20" t="s">
        <v>141</v>
      </c>
      <c r="J20" s="22" t="s">
        <v>106</v>
      </c>
      <c r="K20" s="22"/>
      <c r="L20" t="str">
        <f t="shared" si="4"/>
        <v>List2!R6:R8</v>
      </c>
      <c r="M20">
        <v>17</v>
      </c>
      <c r="O20" s="3"/>
      <c r="S20" s="1" t="str">
        <f>T(List1!B28)</f>
        <v/>
      </c>
      <c r="T20" s="1" t="str">
        <f t="shared" si="5"/>
        <v/>
      </c>
      <c r="U20" s="1" t="str">
        <f t="shared" si="5"/>
        <v/>
      </c>
      <c r="V20" s="1" t="str">
        <f t="shared" si="5"/>
        <v/>
      </c>
      <c r="W20" s="1" t="str">
        <f t="shared" si="5"/>
        <v/>
      </c>
      <c r="X20" s="1" t="str">
        <f t="shared" si="5"/>
        <v/>
      </c>
      <c r="Y20" s="1" t="str">
        <f t="shared" si="5"/>
        <v/>
      </c>
      <c r="Z20" s="1" t="str">
        <f t="shared" si="6"/>
        <v/>
      </c>
      <c r="AA20" s="1" t="str">
        <f>IF(S20&lt;&gt;"",IF(ISNA(VLOOKUP(S20,List2!S21:$S$50,2,FALSE)),"","DUPLICITA "),"")</f>
        <v/>
      </c>
      <c r="AB20" s="1" t="str">
        <f t="shared" si="7"/>
        <v/>
      </c>
      <c r="AC20" s="1" t="str">
        <f t="shared" si="8"/>
        <v/>
      </c>
      <c r="AD20" s="1" t="str">
        <f t="shared" si="9"/>
        <v/>
      </c>
      <c r="AE20" s="1" t="str">
        <f t="shared" si="10"/>
        <v/>
      </c>
      <c r="AF20" s="1" t="str">
        <f t="shared" si="11"/>
        <v/>
      </c>
      <c r="AG20" s="1" t="str">
        <f t="shared" si="12"/>
        <v/>
      </c>
      <c r="AH20" s="1" t="str">
        <f t="shared" si="13"/>
        <v/>
      </c>
      <c r="AI20" s="1" t="str">
        <f t="shared" si="2"/>
        <v/>
      </c>
      <c r="AJ20" s="1" t="str">
        <f t="shared" si="14"/>
        <v/>
      </c>
      <c r="AK20" s="4" t="str">
        <f>IF((List1!I28)&lt;&gt;"",(List1!I28),"")</f>
        <v/>
      </c>
      <c r="AL20" s="4">
        <f t="shared" si="15"/>
        <v>0</v>
      </c>
      <c r="AM20" s="4" t="str">
        <f>IF((List1!J28)&lt;&gt;"",(List1!J28),"")</f>
        <v/>
      </c>
      <c r="AN20" s="4" t="str">
        <f t="shared" si="16"/>
        <v/>
      </c>
      <c r="AO20" s="4" t="str">
        <f t="shared" si="17"/>
        <v/>
      </c>
      <c r="AP20" t="str">
        <f t="shared" si="18"/>
        <v/>
      </c>
      <c r="AQ20" t="str">
        <f t="shared" si="19"/>
        <v/>
      </c>
      <c r="AR20" t="str">
        <f t="shared" si="3"/>
        <v/>
      </c>
    </row>
    <row r="21" spans="1:44" x14ac:dyDescent="0.25">
      <c r="A21" s="25" t="s">
        <v>110</v>
      </c>
      <c r="B21" s="24" t="s">
        <v>32</v>
      </c>
      <c r="C21">
        <v>3</v>
      </c>
      <c r="D21" s="24" t="s">
        <v>45</v>
      </c>
      <c r="E21" t="s">
        <v>87</v>
      </c>
      <c r="F21" t="s">
        <v>90</v>
      </c>
      <c r="G21" t="s">
        <v>126</v>
      </c>
      <c r="H21" t="s">
        <v>138</v>
      </c>
      <c r="I21" t="s">
        <v>141</v>
      </c>
      <c r="J21" s="22"/>
      <c r="K21" s="22"/>
      <c r="L21" t="str">
        <f t="shared" si="4"/>
        <v>List2!R6:R8</v>
      </c>
      <c r="M21">
        <v>18</v>
      </c>
      <c r="O21" s="21"/>
      <c r="S21" s="1" t="str">
        <f>T(List1!B29)</f>
        <v/>
      </c>
      <c r="T21" s="1" t="str">
        <f t="shared" si="5"/>
        <v/>
      </c>
      <c r="U21" s="1" t="str">
        <f t="shared" si="5"/>
        <v/>
      </c>
      <c r="V21" s="1" t="str">
        <f t="shared" si="5"/>
        <v/>
      </c>
      <c r="W21" s="1" t="str">
        <f t="shared" si="5"/>
        <v/>
      </c>
      <c r="X21" s="1" t="str">
        <f t="shared" si="5"/>
        <v/>
      </c>
      <c r="Y21" s="1" t="str">
        <f t="shared" si="5"/>
        <v/>
      </c>
      <c r="Z21" s="1" t="str">
        <f t="shared" si="6"/>
        <v/>
      </c>
      <c r="AA21" s="1" t="str">
        <f>IF(S21&lt;&gt;"",IF(ISNA(VLOOKUP(S21,List2!S22:$S$50,2,FALSE)),"","DUPLICITA "),"")</f>
        <v/>
      </c>
      <c r="AB21" s="1" t="str">
        <f t="shared" si="7"/>
        <v/>
      </c>
      <c r="AC21" s="1" t="str">
        <f t="shared" si="8"/>
        <v/>
      </c>
      <c r="AD21" s="1" t="str">
        <f t="shared" si="9"/>
        <v/>
      </c>
      <c r="AE21" s="1" t="str">
        <f t="shared" si="10"/>
        <v/>
      </c>
      <c r="AF21" s="1" t="str">
        <f t="shared" si="11"/>
        <v/>
      </c>
      <c r="AG21" s="1" t="str">
        <f t="shared" si="12"/>
        <v/>
      </c>
      <c r="AH21" s="1" t="str">
        <f t="shared" si="13"/>
        <v/>
      </c>
      <c r="AI21" s="1" t="str">
        <f t="shared" si="2"/>
        <v/>
      </c>
      <c r="AJ21" s="1" t="str">
        <f t="shared" si="14"/>
        <v/>
      </c>
      <c r="AK21" s="4" t="str">
        <f>IF((List1!I29)&lt;&gt;"",(List1!I29),"")</f>
        <v/>
      </c>
      <c r="AL21" s="4">
        <f t="shared" si="15"/>
        <v>0</v>
      </c>
      <c r="AM21" s="4" t="str">
        <f>IF((List1!J29)&lt;&gt;"",(List1!J29),"")</f>
        <v/>
      </c>
      <c r="AN21" s="4" t="str">
        <f t="shared" si="16"/>
        <v/>
      </c>
      <c r="AO21" s="4" t="str">
        <f t="shared" si="17"/>
        <v/>
      </c>
      <c r="AP21" t="str">
        <f t="shared" si="18"/>
        <v/>
      </c>
      <c r="AQ21" t="str">
        <f t="shared" si="19"/>
        <v/>
      </c>
      <c r="AR21" t="str">
        <f t="shared" si="3"/>
        <v/>
      </c>
    </row>
    <row r="22" spans="1:44" x14ac:dyDescent="0.25">
      <c r="A22" s="25" t="s">
        <v>111</v>
      </c>
      <c r="B22" s="24" t="s">
        <v>33</v>
      </c>
      <c r="C22">
        <v>3</v>
      </c>
      <c r="D22" s="24" t="s">
        <v>45</v>
      </c>
      <c r="E22" t="s">
        <v>87</v>
      </c>
      <c r="F22" t="s">
        <v>90</v>
      </c>
      <c r="G22" t="s">
        <v>126</v>
      </c>
      <c r="H22" t="s">
        <v>138</v>
      </c>
      <c r="I22" t="s">
        <v>141</v>
      </c>
      <c r="J22" s="22" t="s">
        <v>110</v>
      </c>
      <c r="K22" s="22"/>
      <c r="L22" t="str">
        <f t="shared" si="4"/>
        <v>List2!R6:R8</v>
      </c>
      <c r="M22">
        <v>19</v>
      </c>
      <c r="O22" s="21">
        <v>44835</v>
      </c>
      <c r="S22" s="1" t="str">
        <f>T(List1!B30)</f>
        <v/>
      </c>
      <c r="T22" s="1" t="str">
        <f t="shared" si="5"/>
        <v/>
      </c>
      <c r="U22" s="1" t="str">
        <f t="shared" si="5"/>
        <v/>
      </c>
      <c r="V22" s="1" t="str">
        <f t="shared" si="5"/>
        <v/>
      </c>
      <c r="W22" s="1" t="str">
        <f t="shared" si="5"/>
        <v/>
      </c>
      <c r="X22" s="1" t="str">
        <f t="shared" si="5"/>
        <v/>
      </c>
      <c r="Y22" s="1" t="str">
        <f t="shared" si="5"/>
        <v/>
      </c>
      <c r="Z22" s="1" t="str">
        <f t="shared" si="6"/>
        <v/>
      </c>
      <c r="AA22" s="1" t="str">
        <f>IF(S22&lt;&gt;"",IF(ISNA(VLOOKUP(S22,List2!S23:$S$50,2,FALSE)),"","DUPLICITA "),"")</f>
        <v/>
      </c>
      <c r="AB22" s="1" t="str">
        <f t="shared" si="7"/>
        <v/>
      </c>
      <c r="AC22" s="1" t="str">
        <f t="shared" si="8"/>
        <v/>
      </c>
      <c r="AD22" s="1" t="str">
        <f t="shared" si="9"/>
        <v/>
      </c>
      <c r="AE22" s="1" t="str">
        <f t="shared" si="10"/>
        <v/>
      </c>
      <c r="AF22" s="1" t="str">
        <f t="shared" si="11"/>
        <v/>
      </c>
      <c r="AG22" s="1" t="str">
        <f t="shared" si="12"/>
        <v/>
      </c>
      <c r="AH22" s="1" t="str">
        <f t="shared" si="13"/>
        <v/>
      </c>
      <c r="AI22" s="1" t="str">
        <f t="shared" si="2"/>
        <v/>
      </c>
      <c r="AJ22" s="1" t="str">
        <f t="shared" si="14"/>
        <v/>
      </c>
      <c r="AK22" s="4" t="str">
        <f>IF((List1!I30)&lt;&gt;"",(List1!I30),"")</f>
        <v/>
      </c>
      <c r="AL22" s="4">
        <f t="shared" si="15"/>
        <v>0</v>
      </c>
      <c r="AM22" s="4" t="str">
        <f>IF((List1!J30)&lt;&gt;"",(List1!J30),"")</f>
        <v/>
      </c>
      <c r="AN22" s="4" t="str">
        <f t="shared" si="16"/>
        <v/>
      </c>
      <c r="AO22" s="4" t="str">
        <f t="shared" si="17"/>
        <v/>
      </c>
      <c r="AP22" t="str">
        <f t="shared" si="18"/>
        <v/>
      </c>
      <c r="AQ22" t="str">
        <f t="shared" si="19"/>
        <v/>
      </c>
      <c r="AR22" t="str">
        <f t="shared" si="3"/>
        <v/>
      </c>
    </row>
    <row r="23" spans="1:44" x14ac:dyDescent="0.25">
      <c r="A23" s="25" t="s">
        <v>112</v>
      </c>
      <c r="B23" s="24" t="s">
        <v>34</v>
      </c>
      <c r="C23">
        <v>6</v>
      </c>
      <c r="D23" s="24" t="s">
        <v>10</v>
      </c>
      <c r="E23" t="s">
        <v>87</v>
      </c>
      <c r="F23" t="s">
        <v>90</v>
      </c>
      <c r="G23" t="s">
        <v>126</v>
      </c>
      <c r="H23" t="s">
        <v>138</v>
      </c>
      <c r="I23" t="s">
        <v>141</v>
      </c>
      <c r="J23" s="22" t="s">
        <v>111</v>
      </c>
      <c r="K23" s="22"/>
      <c r="L23" t="str">
        <f t="shared" si="4"/>
        <v>List2!R6:R8</v>
      </c>
      <c r="M23">
        <v>20</v>
      </c>
      <c r="O23" s="21"/>
      <c r="S23" s="1" t="str">
        <f>T(List1!B31)</f>
        <v/>
      </c>
      <c r="T23" s="1" t="str">
        <f t="shared" si="5"/>
        <v/>
      </c>
      <c r="U23" s="1" t="str">
        <f t="shared" si="5"/>
        <v/>
      </c>
      <c r="V23" s="1" t="str">
        <f t="shared" si="5"/>
        <v/>
      </c>
      <c r="W23" s="1" t="str">
        <f t="shared" si="5"/>
        <v/>
      </c>
      <c r="X23" s="1" t="str">
        <f t="shared" si="5"/>
        <v/>
      </c>
      <c r="Y23" s="1" t="str">
        <f t="shared" si="5"/>
        <v/>
      </c>
      <c r="Z23" s="1" t="str">
        <f t="shared" si="6"/>
        <v/>
      </c>
      <c r="AA23" s="1" t="str">
        <f>IF(S23&lt;&gt;"",IF(ISNA(VLOOKUP(S23,List2!S24:$S$50,2,FALSE)),"","DUPLICITA "),"")</f>
        <v/>
      </c>
      <c r="AB23" s="1" t="str">
        <f t="shared" si="7"/>
        <v/>
      </c>
      <c r="AC23" s="1" t="str">
        <f t="shared" si="8"/>
        <v/>
      </c>
      <c r="AD23" s="1" t="str">
        <f t="shared" si="9"/>
        <v/>
      </c>
      <c r="AE23" s="1" t="str">
        <f t="shared" si="10"/>
        <v/>
      </c>
      <c r="AF23" s="1" t="str">
        <f t="shared" si="11"/>
        <v/>
      </c>
      <c r="AG23" s="1" t="str">
        <f t="shared" si="12"/>
        <v/>
      </c>
      <c r="AH23" s="1" t="str">
        <f t="shared" si="13"/>
        <v/>
      </c>
      <c r="AI23" s="1" t="str">
        <f t="shared" si="2"/>
        <v/>
      </c>
      <c r="AJ23" s="1" t="str">
        <f t="shared" si="14"/>
        <v/>
      </c>
      <c r="AK23" s="4" t="str">
        <f>IF((List1!I31)&lt;&gt;"",(List1!I31),"")</f>
        <v/>
      </c>
      <c r="AL23" s="4">
        <f t="shared" si="15"/>
        <v>0</v>
      </c>
      <c r="AM23" s="4" t="str">
        <f>IF((List1!J31)&lt;&gt;"",(List1!J31),"")</f>
        <v/>
      </c>
      <c r="AN23" s="4" t="str">
        <f t="shared" si="16"/>
        <v/>
      </c>
      <c r="AO23" s="4" t="str">
        <f t="shared" si="17"/>
        <v/>
      </c>
      <c r="AP23" t="str">
        <f t="shared" si="18"/>
        <v/>
      </c>
      <c r="AQ23" t="str">
        <f t="shared" si="19"/>
        <v/>
      </c>
      <c r="AR23" t="str">
        <f t="shared" si="3"/>
        <v/>
      </c>
    </row>
    <row r="24" spans="1:44" x14ac:dyDescent="0.25">
      <c r="A24" s="25" t="s">
        <v>113</v>
      </c>
      <c r="B24" s="24" t="s">
        <v>114</v>
      </c>
      <c r="C24">
        <v>6</v>
      </c>
      <c r="D24" s="24" t="s">
        <v>38</v>
      </c>
      <c r="E24" t="s">
        <v>87</v>
      </c>
      <c r="F24" t="s">
        <v>90</v>
      </c>
      <c r="G24" t="s">
        <v>126</v>
      </c>
      <c r="H24" t="s">
        <v>138</v>
      </c>
      <c r="I24" t="s">
        <v>141</v>
      </c>
      <c r="J24" s="22" t="s">
        <v>112</v>
      </c>
      <c r="K24" s="22"/>
      <c r="L24" t="str">
        <f t="shared" si="4"/>
        <v>List2!R5:R7</v>
      </c>
      <c r="M24">
        <v>21</v>
      </c>
      <c r="O24" s="21"/>
      <c r="S24" s="1" t="str">
        <f>T(List1!B32)</f>
        <v/>
      </c>
      <c r="T24" s="1" t="str">
        <f t="shared" si="5"/>
        <v/>
      </c>
      <c r="U24" s="1" t="str">
        <f t="shared" si="5"/>
        <v/>
      </c>
      <c r="V24" s="1" t="str">
        <f t="shared" si="5"/>
        <v/>
      </c>
      <c r="W24" s="1" t="str">
        <f t="shared" si="5"/>
        <v/>
      </c>
      <c r="X24" s="1" t="str">
        <f t="shared" si="5"/>
        <v/>
      </c>
      <c r="Y24" s="1" t="str">
        <f t="shared" si="5"/>
        <v/>
      </c>
      <c r="Z24" s="1" t="str">
        <f t="shared" si="6"/>
        <v/>
      </c>
      <c r="AA24" s="1" t="str">
        <f>IF(S24&lt;&gt;"",IF(ISNA(VLOOKUP(S24,List2!S25:$S$50,2,FALSE)),"","DUPLICITA "),"")</f>
        <v/>
      </c>
      <c r="AB24" s="1" t="str">
        <f t="shared" si="7"/>
        <v/>
      </c>
      <c r="AC24" s="1" t="str">
        <f t="shared" si="8"/>
        <v/>
      </c>
      <c r="AD24" s="1" t="str">
        <f t="shared" si="9"/>
        <v/>
      </c>
      <c r="AE24" s="1" t="str">
        <f t="shared" si="10"/>
        <v/>
      </c>
      <c r="AF24" s="1" t="str">
        <f t="shared" si="11"/>
        <v/>
      </c>
      <c r="AG24" s="1" t="str">
        <f t="shared" si="12"/>
        <v/>
      </c>
      <c r="AH24" s="1" t="str">
        <f t="shared" si="13"/>
        <v/>
      </c>
      <c r="AI24" s="1" t="str">
        <f t="shared" si="2"/>
        <v/>
      </c>
      <c r="AJ24" s="1" t="str">
        <f t="shared" si="14"/>
        <v/>
      </c>
      <c r="AK24" s="4" t="str">
        <f>IF((List1!I32)&lt;&gt;"",(List1!I32),"")</f>
        <v/>
      </c>
      <c r="AL24" s="4">
        <f t="shared" si="15"/>
        <v>0</v>
      </c>
      <c r="AM24" s="4" t="str">
        <f>IF((List1!J32)&lt;&gt;"",(List1!J32),"")</f>
        <v/>
      </c>
      <c r="AN24" s="4" t="str">
        <f t="shared" si="16"/>
        <v/>
      </c>
      <c r="AO24" s="4" t="str">
        <f t="shared" si="17"/>
        <v/>
      </c>
      <c r="AP24" t="str">
        <f t="shared" si="18"/>
        <v/>
      </c>
      <c r="AQ24" t="str">
        <f t="shared" si="19"/>
        <v/>
      </c>
      <c r="AR24" t="str">
        <f t="shared" si="3"/>
        <v/>
      </c>
    </row>
    <row r="25" spans="1:44" x14ac:dyDescent="0.25">
      <c r="A25" s="25" t="s">
        <v>115</v>
      </c>
      <c r="B25" s="24" t="s">
        <v>11</v>
      </c>
      <c r="C25">
        <v>3</v>
      </c>
      <c r="D25" s="24" t="s">
        <v>45</v>
      </c>
      <c r="E25" t="s">
        <v>87</v>
      </c>
      <c r="F25" t="s">
        <v>90</v>
      </c>
      <c r="G25" t="s">
        <v>126</v>
      </c>
      <c r="H25" t="s">
        <v>138</v>
      </c>
      <c r="I25" t="s">
        <v>141</v>
      </c>
      <c r="J25" s="22"/>
      <c r="K25" s="22"/>
      <c r="L25" t="str">
        <f t="shared" si="4"/>
        <v>List2!R6:R8</v>
      </c>
      <c r="M25">
        <v>22</v>
      </c>
      <c r="O25" s="21"/>
      <c r="S25" s="1" t="str">
        <f>T(List1!B33)</f>
        <v/>
      </c>
      <c r="T25" s="1" t="str">
        <f t="shared" si="5"/>
        <v/>
      </c>
      <c r="U25" s="1" t="str">
        <f t="shared" si="5"/>
        <v/>
      </c>
      <c r="V25" s="1" t="str">
        <f t="shared" si="5"/>
        <v/>
      </c>
      <c r="W25" s="1" t="str">
        <f t="shared" si="5"/>
        <v/>
      </c>
      <c r="X25" s="1" t="str">
        <f t="shared" si="5"/>
        <v/>
      </c>
      <c r="Y25" s="1" t="str">
        <f t="shared" si="5"/>
        <v/>
      </c>
      <c r="Z25" s="1" t="str">
        <f t="shared" si="6"/>
        <v/>
      </c>
      <c r="AA25" s="1" t="str">
        <f>IF(S25&lt;&gt;"",IF(ISNA(VLOOKUP(S25,List2!S26:$S$50,2,FALSE)),"","DUPLICITA "),"")</f>
        <v/>
      </c>
      <c r="AB25" s="1" t="str">
        <f t="shared" si="7"/>
        <v/>
      </c>
      <c r="AC25" s="1" t="str">
        <f t="shared" si="8"/>
        <v/>
      </c>
      <c r="AD25" s="1" t="str">
        <f t="shared" si="9"/>
        <v/>
      </c>
      <c r="AE25" s="1" t="str">
        <f t="shared" si="10"/>
        <v/>
      </c>
      <c r="AF25" s="1" t="str">
        <f t="shared" si="11"/>
        <v/>
      </c>
      <c r="AG25" s="1" t="str">
        <f t="shared" si="12"/>
        <v/>
      </c>
      <c r="AH25" s="1" t="str">
        <f t="shared" si="13"/>
        <v/>
      </c>
      <c r="AI25" s="1" t="str">
        <f t="shared" si="2"/>
        <v/>
      </c>
      <c r="AJ25" s="1" t="str">
        <f t="shared" si="14"/>
        <v/>
      </c>
      <c r="AK25" s="4" t="str">
        <f>IF((List1!I33)&lt;&gt;"",(List1!I33),"")</f>
        <v/>
      </c>
      <c r="AL25" s="4">
        <f t="shared" si="15"/>
        <v>0</v>
      </c>
      <c r="AM25" s="4" t="str">
        <f>IF((List1!J33)&lt;&gt;"",(List1!J33),"")</f>
        <v/>
      </c>
      <c r="AN25" s="4" t="str">
        <f t="shared" si="16"/>
        <v/>
      </c>
      <c r="AO25" s="4" t="str">
        <f t="shared" si="17"/>
        <v/>
      </c>
      <c r="AP25" t="str">
        <f t="shared" si="18"/>
        <v/>
      </c>
      <c r="AQ25" t="str">
        <f t="shared" si="19"/>
        <v/>
      </c>
      <c r="AR25" t="str">
        <f t="shared" si="3"/>
        <v/>
      </c>
    </row>
    <row r="26" spans="1:44" x14ac:dyDescent="0.25">
      <c r="A26" s="25" t="s">
        <v>116</v>
      </c>
      <c r="B26" s="24" t="s">
        <v>13</v>
      </c>
      <c r="C26">
        <v>5</v>
      </c>
      <c r="D26" s="24" t="s">
        <v>10</v>
      </c>
      <c r="E26" t="s">
        <v>87</v>
      </c>
      <c r="F26" t="s">
        <v>90</v>
      </c>
      <c r="G26" t="s">
        <v>126</v>
      </c>
      <c r="H26" t="s">
        <v>138</v>
      </c>
      <c r="I26" t="s">
        <v>141</v>
      </c>
      <c r="J26" s="22" t="s">
        <v>115</v>
      </c>
      <c r="K26" s="22"/>
      <c r="L26" t="str">
        <f t="shared" si="4"/>
        <v>List2!R6:R8</v>
      </c>
      <c r="M26">
        <v>23</v>
      </c>
      <c r="O26" s="21"/>
      <c r="S26" s="1" t="str">
        <f>T(List1!B34)</f>
        <v/>
      </c>
      <c r="T26" s="1" t="str">
        <f t="shared" si="5"/>
        <v/>
      </c>
      <c r="U26" s="1" t="str">
        <f t="shared" si="5"/>
        <v/>
      </c>
      <c r="V26" s="1" t="str">
        <f t="shared" si="5"/>
        <v/>
      </c>
      <c r="W26" s="1" t="str">
        <f t="shared" si="5"/>
        <v/>
      </c>
      <c r="X26" s="1" t="str">
        <f t="shared" si="5"/>
        <v/>
      </c>
      <c r="Y26" s="1" t="str">
        <f t="shared" si="5"/>
        <v/>
      </c>
      <c r="Z26" s="1" t="str">
        <f t="shared" si="6"/>
        <v/>
      </c>
      <c r="AA26" s="1" t="str">
        <f>IF(S26&lt;&gt;"",IF(ISNA(VLOOKUP(S26,List2!S27:$S$50,2,FALSE)),"","DUPLICITA "),"")</f>
        <v/>
      </c>
      <c r="AB26" s="1" t="str">
        <f t="shared" si="7"/>
        <v/>
      </c>
      <c r="AC26" s="1" t="str">
        <f t="shared" si="8"/>
        <v/>
      </c>
      <c r="AD26" s="1" t="str">
        <f t="shared" si="9"/>
        <v/>
      </c>
      <c r="AE26" s="1" t="str">
        <f t="shared" si="10"/>
        <v/>
      </c>
      <c r="AF26" s="1" t="str">
        <f t="shared" si="11"/>
        <v/>
      </c>
      <c r="AG26" s="1" t="str">
        <f t="shared" si="12"/>
        <v/>
      </c>
      <c r="AH26" s="1" t="str">
        <f t="shared" si="13"/>
        <v/>
      </c>
      <c r="AI26" s="1" t="str">
        <f t="shared" si="2"/>
        <v/>
      </c>
      <c r="AJ26" s="1" t="str">
        <f t="shared" si="14"/>
        <v/>
      </c>
      <c r="AK26" s="4" t="str">
        <f>IF((List1!I34)&lt;&gt;"",(List1!I34),"")</f>
        <v/>
      </c>
      <c r="AL26" s="4">
        <f t="shared" si="15"/>
        <v>0</v>
      </c>
      <c r="AM26" s="4" t="str">
        <f>IF((List1!J34)&lt;&gt;"",(List1!J34),"")</f>
        <v/>
      </c>
      <c r="AN26" s="4" t="str">
        <f t="shared" si="16"/>
        <v/>
      </c>
      <c r="AO26" s="4" t="str">
        <f t="shared" si="17"/>
        <v/>
      </c>
      <c r="AP26" t="str">
        <f t="shared" si="18"/>
        <v/>
      </c>
      <c r="AQ26" t="str">
        <f t="shared" si="19"/>
        <v/>
      </c>
      <c r="AR26" t="str">
        <f t="shared" si="3"/>
        <v/>
      </c>
    </row>
    <row r="27" spans="1:44" x14ac:dyDescent="0.25">
      <c r="A27" s="25" t="s">
        <v>117</v>
      </c>
      <c r="B27" s="24" t="s">
        <v>24</v>
      </c>
      <c r="C27">
        <v>3</v>
      </c>
      <c r="D27" s="24" t="s">
        <v>45</v>
      </c>
      <c r="E27" t="s">
        <v>87</v>
      </c>
      <c r="F27" t="s">
        <v>90</v>
      </c>
      <c r="G27" t="s">
        <v>126</v>
      </c>
      <c r="H27" t="s">
        <v>138</v>
      </c>
      <c r="I27" t="s">
        <v>141</v>
      </c>
      <c r="J27" s="22"/>
      <c r="K27" s="22"/>
      <c r="L27" t="str">
        <f t="shared" si="4"/>
        <v>List2!R6:R8</v>
      </c>
      <c r="M27">
        <v>24</v>
      </c>
      <c r="O27" s="21"/>
      <c r="S27" s="1" t="str">
        <f>T(List1!B35)</f>
        <v/>
      </c>
      <c r="T27" s="1" t="str">
        <f t="shared" si="5"/>
        <v/>
      </c>
      <c r="U27" s="1" t="str">
        <f t="shared" si="5"/>
        <v/>
      </c>
      <c r="V27" s="1" t="str">
        <f t="shared" si="5"/>
        <v/>
      </c>
      <c r="W27" s="1" t="str">
        <f t="shared" si="5"/>
        <v/>
      </c>
      <c r="X27" s="1" t="str">
        <f t="shared" si="5"/>
        <v/>
      </c>
      <c r="Y27" s="1" t="str">
        <f t="shared" si="5"/>
        <v/>
      </c>
      <c r="Z27" s="1" t="str">
        <f t="shared" si="6"/>
        <v/>
      </c>
      <c r="AA27" s="1" t="str">
        <f>IF(S27&lt;&gt;"",IF(ISNA(VLOOKUP(S27,List2!S28:$S$50,2,FALSE)),"","DUPLICITA "),"")</f>
        <v/>
      </c>
      <c r="AB27" s="1" t="str">
        <f t="shared" si="7"/>
        <v/>
      </c>
      <c r="AC27" s="1" t="str">
        <f t="shared" si="8"/>
        <v/>
      </c>
      <c r="AD27" s="1" t="str">
        <f t="shared" si="9"/>
        <v/>
      </c>
      <c r="AE27" s="1" t="str">
        <f t="shared" si="10"/>
        <v/>
      </c>
      <c r="AF27" s="1" t="str">
        <f t="shared" si="11"/>
        <v/>
      </c>
      <c r="AG27" s="1" t="str">
        <f t="shared" si="12"/>
        <v/>
      </c>
      <c r="AH27" s="1" t="str">
        <f t="shared" si="13"/>
        <v/>
      </c>
      <c r="AI27" s="1" t="str">
        <f t="shared" si="2"/>
        <v/>
      </c>
      <c r="AJ27" s="1" t="str">
        <f t="shared" si="14"/>
        <v/>
      </c>
      <c r="AK27" s="4" t="str">
        <f>IF((List1!I35)&lt;&gt;"",(List1!I35),"")</f>
        <v/>
      </c>
      <c r="AL27" s="4">
        <f t="shared" si="15"/>
        <v>0</v>
      </c>
      <c r="AM27" s="4" t="str">
        <f>IF((List1!J35)&lt;&gt;"",(List1!J35),"")</f>
        <v/>
      </c>
      <c r="AN27" s="4" t="str">
        <f t="shared" si="16"/>
        <v/>
      </c>
      <c r="AO27" s="4" t="str">
        <f t="shared" si="17"/>
        <v/>
      </c>
      <c r="AP27" t="str">
        <f t="shared" si="18"/>
        <v/>
      </c>
      <c r="AQ27" t="str">
        <f t="shared" si="19"/>
        <v/>
      </c>
      <c r="AR27" t="str">
        <f t="shared" si="3"/>
        <v/>
      </c>
    </row>
    <row r="28" spans="1:44" x14ac:dyDescent="0.25">
      <c r="A28" s="25" t="s">
        <v>118</v>
      </c>
      <c r="B28" s="24" t="s">
        <v>25</v>
      </c>
      <c r="C28">
        <v>5</v>
      </c>
      <c r="D28" s="24" t="s">
        <v>10</v>
      </c>
      <c r="E28" t="s">
        <v>87</v>
      </c>
      <c r="F28" t="s">
        <v>90</v>
      </c>
      <c r="G28" t="s">
        <v>126</v>
      </c>
      <c r="H28" t="s">
        <v>138</v>
      </c>
      <c r="I28" t="s">
        <v>141</v>
      </c>
      <c r="J28" s="22" t="s">
        <v>117</v>
      </c>
      <c r="K28" s="22"/>
      <c r="L28" t="str">
        <f t="shared" si="4"/>
        <v>List2!R6:R8</v>
      </c>
      <c r="M28">
        <v>25</v>
      </c>
      <c r="O28" s="21"/>
      <c r="S28" s="1" t="str">
        <f>T(List1!B36)</f>
        <v/>
      </c>
      <c r="T28" s="1" t="str">
        <f t="shared" si="5"/>
        <v/>
      </c>
      <c r="U28" s="1" t="str">
        <f t="shared" si="5"/>
        <v/>
      </c>
      <c r="V28" s="1" t="str">
        <f t="shared" si="5"/>
        <v/>
      </c>
      <c r="W28" s="1" t="str">
        <f t="shared" si="5"/>
        <v/>
      </c>
      <c r="X28" s="1" t="str">
        <f t="shared" si="5"/>
        <v/>
      </c>
      <c r="Y28" s="1" t="str">
        <f t="shared" si="5"/>
        <v/>
      </c>
      <c r="Z28" s="1" t="str">
        <f t="shared" si="6"/>
        <v/>
      </c>
      <c r="AA28" s="1" t="str">
        <f>IF(S28&lt;&gt;"",IF(ISNA(VLOOKUP(S28,List2!S29:$S$50,2,FALSE)),"","DUPLICITA "),"")</f>
        <v/>
      </c>
      <c r="AB28" s="1" t="str">
        <f t="shared" si="7"/>
        <v/>
      </c>
      <c r="AC28" s="1" t="str">
        <f t="shared" si="8"/>
        <v/>
      </c>
      <c r="AD28" s="1" t="str">
        <f t="shared" si="9"/>
        <v/>
      </c>
      <c r="AE28" s="1" t="str">
        <f t="shared" si="10"/>
        <v/>
      </c>
      <c r="AF28" s="1" t="str">
        <f t="shared" si="11"/>
        <v/>
      </c>
      <c r="AG28" s="1" t="str">
        <f t="shared" si="12"/>
        <v/>
      </c>
      <c r="AH28" s="1" t="str">
        <f t="shared" si="13"/>
        <v/>
      </c>
      <c r="AI28" s="1" t="str">
        <f t="shared" si="2"/>
        <v/>
      </c>
      <c r="AJ28" s="1" t="str">
        <f t="shared" si="14"/>
        <v/>
      </c>
      <c r="AK28" s="4" t="str">
        <f>IF((List1!I36)&lt;&gt;"",(List1!I36),"")</f>
        <v/>
      </c>
      <c r="AL28" s="4">
        <f t="shared" si="15"/>
        <v>0</v>
      </c>
      <c r="AM28" s="4" t="str">
        <f>IF((List1!J36)&lt;&gt;"",(List1!J36),"")</f>
        <v/>
      </c>
      <c r="AN28" s="4" t="str">
        <f t="shared" si="16"/>
        <v/>
      </c>
      <c r="AO28" s="4" t="str">
        <f t="shared" si="17"/>
        <v/>
      </c>
      <c r="AP28" t="str">
        <f t="shared" si="18"/>
        <v/>
      </c>
      <c r="AQ28" t="str">
        <f t="shared" si="19"/>
        <v/>
      </c>
      <c r="AR28" t="str">
        <f t="shared" si="3"/>
        <v/>
      </c>
    </row>
    <row r="29" spans="1:44" x14ac:dyDescent="0.25">
      <c r="A29" s="25" t="s">
        <v>119</v>
      </c>
      <c r="B29" s="24" t="s">
        <v>41</v>
      </c>
      <c r="C29">
        <v>3</v>
      </c>
      <c r="D29" s="24" t="s">
        <v>45</v>
      </c>
      <c r="E29" t="s">
        <v>87</v>
      </c>
      <c r="F29" t="s">
        <v>90</v>
      </c>
      <c r="G29" t="s">
        <v>126</v>
      </c>
      <c r="H29" t="s">
        <v>138</v>
      </c>
      <c r="I29" t="s">
        <v>141</v>
      </c>
      <c r="J29" s="22"/>
      <c r="K29" s="22"/>
      <c r="L29" t="str">
        <f t="shared" si="4"/>
        <v>List2!R6:R8</v>
      </c>
      <c r="M29">
        <v>26</v>
      </c>
      <c r="O29" s="21"/>
      <c r="S29" s="1" t="str">
        <f>T(List1!B37)</f>
        <v/>
      </c>
      <c r="T29" s="1" t="str">
        <f t="shared" si="5"/>
        <v/>
      </c>
      <c r="U29" s="1" t="str">
        <f t="shared" si="5"/>
        <v/>
      </c>
      <c r="V29" s="1" t="str">
        <f t="shared" si="5"/>
        <v/>
      </c>
      <c r="W29" s="1" t="str">
        <f t="shared" si="5"/>
        <v/>
      </c>
      <c r="X29" s="1" t="str">
        <f t="shared" si="5"/>
        <v/>
      </c>
      <c r="Y29" s="1" t="str">
        <f t="shared" si="5"/>
        <v/>
      </c>
      <c r="Z29" s="1" t="str">
        <f t="shared" si="6"/>
        <v/>
      </c>
      <c r="AA29" s="1" t="str">
        <f>IF(S29&lt;&gt;"",IF(ISNA(VLOOKUP(S29,List2!S30:$S$50,2,FALSE)),"","DUPLICITA "),"")</f>
        <v/>
      </c>
      <c r="AB29" s="1" t="str">
        <f t="shared" si="7"/>
        <v/>
      </c>
      <c r="AC29" s="1" t="str">
        <f t="shared" si="8"/>
        <v/>
      </c>
      <c r="AD29" s="1" t="str">
        <f t="shared" si="9"/>
        <v/>
      </c>
      <c r="AE29" s="1" t="str">
        <f t="shared" si="10"/>
        <v/>
      </c>
      <c r="AF29" s="1" t="str">
        <f t="shared" si="11"/>
        <v/>
      </c>
      <c r="AG29" s="1" t="str">
        <f t="shared" si="12"/>
        <v/>
      </c>
      <c r="AH29" s="1" t="str">
        <f t="shared" si="13"/>
        <v/>
      </c>
      <c r="AI29" s="1" t="str">
        <f t="shared" si="2"/>
        <v/>
      </c>
      <c r="AJ29" s="1" t="str">
        <f t="shared" si="14"/>
        <v/>
      </c>
      <c r="AK29" s="4" t="str">
        <f>IF((List1!I37)&lt;&gt;"",(List1!I37),"")</f>
        <v/>
      </c>
      <c r="AL29" s="4">
        <f t="shared" si="15"/>
        <v>0</v>
      </c>
      <c r="AM29" s="4" t="str">
        <f>IF((List1!J37)&lt;&gt;"",(List1!J37),"")</f>
        <v/>
      </c>
      <c r="AN29" s="4" t="str">
        <f t="shared" si="16"/>
        <v/>
      </c>
      <c r="AO29" s="4" t="str">
        <f t="shared" si="17"/>
        <v/>
      </c>
      <c r="AP29" t="str">
        <f t="shared" si="18"/>
        <v/>
      </c>
      <c r="AQ29" t="str">
        <f t="shared" si="19"/>
        <v/>
      </c>
      <c r="AR29" t="str">
        <f t="shared" si="3"/>
        <v/>
      </c>
    </row>
    <row r="30" spans="1:44" x14ac:dyDescent="0.25">
      <c r="A30" s="25" t="s">
        <v>120</v>
      </c>
      <c r="B30" s="24" t="s">
        <v>42</v>
      </c>
      <c r="C30">
        <v>5</v>
      </c>
      <c r="D30" s="24" t="s">
        <v>10</v>
      </c>
      <c r="E30" t="s">
        <v>87</v>
      </c>
      <c r="F30" t="s">
        <v>90</v>
      </c>
      <c r="G30" t="s">
        <v>126</v>
      </c>
      <c r="H30" t="s">
        <v>138</v>
      </c>
      <c r="I30" t="s">
        <v>141</v>
      </c>
      <c r="J30" s="22" t="s">
        <v>119</v>
      </c>
      <c r="K30" s="22"/>
      <c r="L30" t="str">
        <f t="shared" si="4"/>
        <v>List2!R6:R8</v>
      </c>
      <c r="M30">
        <v>27</v>
      </c>
      <c r="O30" s="21"/>
      <c r="S30" s="1" t="str">
        <f>T(List1!B38)</f>
        <v/>
      </c>
      <c r="T30" s="1" t="str">
        <f t="shared" si="5"/>
        <v/>
      </c>
      <c r="U30" s="1" t="str">
        <f t="shared" si="5"/>
        <v/>
      </c>
      <c r="V30" s="1" t="str">
        <f t="shared" si="5"/>
        <v/>
      </c>
      <c r="W30" s="1" t="str">
        <f t="shared" si="5"/>
        <v/>
      </c>
      <c r="X30" s="1" t="str">
        <f t="shared" si="5"/>
        <v/>
      </c>
      <c r="Y30" s="1" t="str">
        <f t="shared" ref="Y30:Y49" si="20">IF(X30&lt;&gt;"",T(VLOOKUP($S30,$A$4:$J$53,Y$1,FALSE)),"")</f>
        <v/>
      </c>
      <c r="Z30" s="1" t="str">
        <f t="shared" si="6"/>
        <v/>
      </c>
      <c r="AA30" s="1" t="str">
        <f>IF(S30&lt;&gt;"",IF(ISNA(VLOOKUP(S30,List2!S31:$S$50,2,FALSE)),"","DUPLICITA "),"")</f>
        <v/>
      </c>
      <c r="AB30" s="1" t="str">
        <f t="shared" si="7"/>
        <v/>
      </c>
      <c r="AC30" s="1" t="str">
        <f t="shared" si="8"/>
        <v/>
      </c>
      <c r="AD30" s="1" t="str">
        <f t="shared" si="9"/>
        <v/>
      </c>
      <c r="AE30" s="1" t="str">
        <f t="shared" si="10"/>
        <v/>
      </c>
      <c r="AF30" s="1" t="str">
        <f t="shared" si="11"/>
        <v/>
      </c>
      <c r="AG30" s="1" t="str">
        <f t="shared" si="12"/>
        <v/>
      </c>
      <c r="AH30" s="1" t="str">
        <f t="shared" si="13"/>
        <v/>
      </c>
      <c r="AI30" s="1" t="str">
        <f t="shared" si="2"/>
        <v/>
      </c>
      <c r="AJ30" s="1" t="str">
        <f t="shared" si="14"/>
        <v/>
      </c>
      <c r="AK30" s="4" t="str">
        <f>IF((List1!I38)&lt;&gt;"",(List1!I38),"")</f>
        <v/>
      </c>
      <c r="AL30" s="4">
        <f t="shared" si="15"/>
        <v>0</v>
      </c>
      <c r="AM30" s="4" t="str">
        <f>IF((List1!J38)&lt;&gt;"",(List1!J38),"")</f>
        <v/>
      </c>
      <c r="AN30" s="4" t="str">
        <f t="shared" si="16"/>
        <v/>
      </c>
      <c r="AO30" s="4" t="str">
        <f t="shared" si="17"/>
        <v/>
      </c>
      <c r="AP30" t="str">
        <f t="shared" si="18"/>
        <v/>
      </c>
      <c r="AQ30" t="str">
        <f t="shared" si="19"/>
        <v/>
      </c>
      <c r="AR30" t="str">
        <f t="shared" si="3"/>
        <v/>
      </c>
    </row>
    <row r="31" spans="1:44" x14ac:dyDescent="0.25">
      <c r="A31" s="25" t="s">
        <v>121</v>
      </c>
      <c r="B31" s="24" t="s">
        <v>35</v>
      </c>
      <c r="C31">
        <v>3</v>
      </c>
      <c r="D31" s="24" t="s">
        <v>45</v>
      </c>
      <c r="E31" t="s">
        <v>87</v>
      </c>
      <c r="F31" t="s">
        <v>90</v>
      </c>
      <c r="G31" t="s">
        <v>126</v>
      </c>
      <c r="H31" t="s">
        <v>138</v>
      </c>
      <c r="I31" t="s">
        <v>141</v>
      </c>
      <c r="J31" s="22"/>
      <c r="K31" s="22"/>
      <c r="L31" t="str">
        <f t="shared" si="4"/>
        <v>List2!R6:R8</v>
      </c>
      <c r="M31">
        <v>28</v>
      </c>
      <c r="O31" s="21"/>
      <c r="S31" s="1" t="str">
        <f>T(List1!B39)</f>
        <v/>
      </c>
      <c r="T31" s="1" t="str">
        <f t="shared" si="5"/>
        <v/>
      </c>
      <c r="U31" s="1" t="str">
        <f t="shared" si="5"/>
        <v/>
      </c>
      <c r="V31" s="1" t="str">
        <f t="shared" si="5"/>
        <v/>
      </c>
      <c r="W31" s="1" t="str">
        <f t="shared" si="5"/>
        <v/>
      </c>
      <c r="X31" s="1" t="str">
        <f t="shared" si="5"/>
        <v/>
      </c>
      <c r="Y31" s="1" t="str">
        <f t="shared" si="20"/>
        <v/>
      </c>
      <c r="Z31" s="1" t="str">
        <f t="shared" si="6"/>
        <v/>
      </c>
      <c r="AA31" s="1" t="str">
        <f>IF(S31&lt;&gt;"",IF(ISNA(VLOOKUP(S31,List2!S32:$S$50,2,FALSE)),"","DUPLICITA "),"")</f>
        <v/>
      </c>
      <c r="AB31" s="1" t="str">
        <f t="shared" si="7"/>
        <v/>
      </c>
      <c r="AC31" s="1" t="str">
        <f t="shared" si="8"/>
        <v/>
      </c>
      <c r="AD31" s="1" t="str">
        <f t="shared" si="9"/>
        <v/>
      </c>
      <c r="AE31" s="1" t="str">
        <f t="shared" si="10"/>
        <v/>
      </c>
      <c r="AF31" s="1" t="str">
        <f t="shared" si="11"/>
        <v/>
      </c>
      <c r="AG31" s="1" t="str">
        <f t="shared" si="12"/>
        <v/>
      </c>
      <c r="AH31" s="1" t="str">
        <f t="shared" si="13"/>
        <v/>
      </c>
      <c r="AI31" s="1" t="str">
        <f t="shared" si="2"/>
        <v/>
      </c>
      <c r="AJ31" s="1" t="str">
        <f t="shared" si="14"/>
        <v/>
      </c>
      <c r="AK31" s="4" t="str">
        <f>IF((List1!I39)&lt;&gt;"",(List1!I39),"")</f>
        <v/>
      </c>
      <c r="AL31" s="4">
        <f t="shared" si="15"/>
        <v>0</v>
      </c>
      <c r="AM31" s="4" t="str">
        <f>IF((List1!J39)&lt;&gt;"",(List1!J39),"")</f>
        <v/>
      </c>
      <c r="AN31" s="4" t="str">
        <f t="shared" si="16"/>
        <v/>
      </c>
      <c r="AO31" s="4" t="str">
        <f t="shared" si="17"/>
        <v/>
      </c>
      <c r="AP31" t="str">
        <f t="shared" si="18"/>
        <v/>
      </c>
      <c r="AQ31" t="str">
        <f t="shared" si="19"/>
        <v/>
      </c>
      <c r="AR31" t="str">
        <f t="shared" si="3"/>
        <v/>
      </c>
    </row>
    <row r="32" spans="1:44" x14ac:dyDescent="0.25">
      <c r="A32" s="25" t="s">
        <v>122</v>
      </c>
      <c r="B32" s="24" t="s">
        <v>36</v>
      </c>
      <c r="C32">
        <v>3</v>
      </c>
      <c r="D32" s="24" t="s">
        <v>45</v>
      </c>
      <c r="E32" t="s">
        <v>87</v>
      </c>
      <c r="F32" t="s">
        <v>90</v>
      </c>
      <c r="G32" t="s">
        <v>126</v>
      </c>
      <c r="H32" t="s">
        <v>138</v>
      </c>
      <c r="I32" t="s">
        <v>141</v>
      </c>
      <c r="J32" s="22" t="s">
        <v>121</v>
      </c>
      <c r="K32" s="22"/>
      <c r="L32" t="str">
        <f t="shared" si="4"/>
        <v>List2!R6:R8</v>
      </c>
      <c r="M32">
        <v>29</v>
      </c>
      <c r="O32" s="21"/>
      <c r="S32" s="1" t="str">
        <f>T(List1!B40)</f>
        <v/>
      </c>
      <c r="T32" s="1" t="str">
        <f t="shared" si="5"/>
        <v/>
      </c>
      <c r="U32" s="1" t="str">
        <f t="shared" si="5"/>
        <v/>
      </c>
      <c r="V32" s="1" t="str">
        <f t="shared" si="5"/>
        <v/>
      </c>
      <c r="W32" s="1" t="str">
        <f t="shared" si="5"/>
        <v/>
      </c>
      <c r="X32" s="1" t="str">
        <f t="shared" si="5"/>
        <v/>
      </c>
      <c r="Y32" s="1" t="str">
        <f t="shared" si="20"/>
        <v/>
      </c>
      <c r="Z32" s="1" t="str">
        <f t="shared" si="6"/>
        <v/>
      </c>
      <c r="AA32" s="1" t="str">
        <f>IF(S32&lt;&gt;"",IF(ISNA(VLOOKUP(S32,List2!S33:$S$50,2,FALSE)),"","DUPLICITA "),"")</f>
        <v/>
      </c>
      <c r="AB32" s="1" t="str">
        <f t="shared" si="7"/>
        <v/>
      </c>
      <c r="AC32" s="1" t="str">
        <f t="shared" si="8"/>
        <v/>
      </c>
      <c r="AD32" s="1" t="str">
        <f t="shared" si="9"/>
        <v/>
      </c>
      <c r="AE32" s="1" t="str">
        <f t="shared" si="10"/>
        <v/>
      </c>
      <c r="AF32" s="1" t="str">
        <f t="shared" si="11"/>
        <v/>
      </c>
      <c r="AG32" s="1" t="str">
        <f t="shared" si="12"/>
        <v/>
      </c>
      <c r="AH32" s="1" t="str">
        <f t="shared" si="13"/>
        <v/>
      </c>
      <c r="AI32" s="1" t="str">
        <f t="shared" si="2"/>
        <v/>
      </c>
      <c r="AJ32" s="1" t="str">
        <f t="shared" si="14"/>
        <v/>
      </c>
      <c r="AK32" s="4" t="str">
        <f>IF((List1!I40)&lt;&gt;"",(List1!I40),"")</f>
        <v/>
      </c>
      <c r="AL32" s="4">
        <f t="shared" si="15"/>
        <v>0</v>
      </c>
      <c r="AM32" s="4" t="str">
        <f>IF((List1!J40)&lt;&gt;"",(List1!J40),"")</f>
        <v/>
      </c>
      <c r="AN32" s="4" t="str">
        <f t="shared" si="16"/>
        <v/>
      </c>
      <c r="AO32" s="4" t="str">
        <f t="shared" si="17"/>
        <v/>
      </c>
      <c r="AP32" t="str">
        <f t="shared" si="18"/>
        <v/>
      </c>
      <c r="AQ32" t="str">
        <f t="shared" si="19"/>
        <v/>
      </c>
      <c r="AR32" t="str">
        <f t="shared" si="3"/>
        <v/>
      </c>
    </row>
    <row r="33" spans="1:44" x14ac:dyDescent="0.25">
      <c r="A33" s="25" t="s">
        <v>123</v>
      </c>
      <c r="B33" s="24" t="s">
        <v>37</v>
      </c>
      <c r="C33">
        <v>6</v>
      </c>
      <c r="D33" s="24" t="s">
        <v>26</v>
      </c>
      <c r="E33" t="s">
        <v>87</v>
      </c>
      <c r="F33" t="s">
        <v>90</v>
      </c>
      <c r="G33" t="s">
        <v>126</v>
      </c>
      <c r="H33" t="s">
        <v>138</v>
      </c>
      <c r="I33" t="s">
        <v>141</v>
      </c>
      <c r="J33" s="22" t="s">
        <v>122</v>
      </c>
      <c r="K33" s="22"/>
      <c r="L33" t="str">
        <f t="shared" si="4"/>
        <v>List2!R6:R8</v>
      </c>
      <c r="M33">
        <v>30</v>
      </c>
      <c r="O33" s="3"/>
      <c r="S33" s="1" t="str">
        <f>T(List1!B41)</f>
        <v/>
      </c>
      <c r="T33" s="1" t="str">
        <f t="shared" si="5"/>
        <v/>
      </c>
      <c r="U33" s="1" t="str">
        <f t="shared" si="5"/>
        <v/>
      </c>
      <c r="V33" s="1" t="str">
        <f t="shared" si="5"/>
        <v/>
      </c>
      <c r="W33" s="1" t="str">
        <f t="shared" si="5"/>
        <v/>
      </c>
      <c r="X33" s="1" t="str">
        <f t="shared" si="5"/>
        <v/>
      </c>
      <c r="Y33" s="1" t="str">
        <f t="shared" si="20"/>
        <v/>
      </c>
      <c r="Z33" s="1" t="str">
        <f t="shared" si="6"/>
        <v/>
      </c>
      <c r="AA33" s="1" t="str">
        <f>IF(S33&lt;&gt;"",IF(ISNA(VLOOKUP(S33,List2!S34:$S$50,2,FALSE)),"","DUPLICITA "),"")</f>
        <v/>
      </c>
      <c r="AB33" s="1" t="str">
        <f t="shared" si="7"/>
        <v/>
      </c>
      <c r="AC33" s="1" t="str">
        <f t="shared" si="8"/>
        <v/>
      </c>
      <c r="AD33" s="1" t="str">
        <f t="shared" si="9"/>
        <v/>
      </c>
      <c r="AE33" s="1" t="str">
        <f t="shared" si="10"/>
        <v/>
      </c>
      <c r="AF33" s="1" t="str">
        <f t="shared" si="11"/>
        <v/>
      </c>
      <c r="AG33" s="1" t="str">
        <f t="shared" si="12"/>
        <v/>
      </c>
      <c r="AH33" s="1" t="str">
        <f t="shared" si="13"/>
        <v/>
      </c>
      <c r="AI33" s="1" t="str">
        <f t="shared" si="2"/>
        <v/>
      </c>
      <c r="AJ33" s="1" t="str">
        <f t="shared" si="14"/>
        <v/>
      </c>
      <c r="AK33" s="4" t="str">
        <f>IF((List1!I41)&lt;&gt;"",(List1!I41),"")</f>
        <v/>
      </c>
      <c r="AL33" s="4">
        <f t="shared" si="15"/>
        <v>0</v>
      </c>
      <c r="AM33" s="4" t="str">
        <f>IF((List1!J41)&lt;&gt;"",(List1!J41),"")</f>
        <v/>
      </c>
      <c r="AN33" s="4" t="str">
        <f t="shared" si="16"/>
        <v/>
      </c>
      <c r="AO33" s="4" t="str">
        <f t="shared" si="17"/>
        <v/>
      </c>
      <c r="AP33" t="str">
        <f t="shared" si="18"/>
        <v/>
      </c>
      <c r="AQ33" t="str">
        <f t="shared" ref="AQ33:AQ50" si="21">AJ33&amp;AN33&amp;AO33&amp;AP33</f>
        <v/>
      </c>
      <c r="AR33" t="str">
        <f t="shared" si="3"/>
        <v/>
      </c>
    </row>
    <row r="34" spans="1:44" x14ac:dyDescent="0.25">
      <c r="A34" s="25" t="s">
        <v>124</v>
      </c>
      <c r="B34" s="24" t="s">
        <v>125</v>
      </c>
      <c r="C34">
        <v>5</v>
      </c>
      <c r="D34" s="24" t="s">
        <v>38</v>
      </c>
      <c r="E34" t="s">
        <v>87</v>
      </c>
      <c r="F34" t="s">
        <v>90</v>
      </c>
      <c r="G34" t="s">
        <v>126</v>
      </c>
      <c r="H34" t="s">
        <v>138</v>
      </c>
      <c r="I34" t="s">
        <v>141</v>
      </c>
      <c r="J34" s="22" t="s">
        <v>123</v>
      </c>
      <c r="K34" s="22"/>
      <c r="L34" t="str">
        <f t="shared" si="4"/>
        <v>List2!R5:R7</v>
      </c>
      <c r="M34">
        <v>31</v>
      </c>
      <c r="O34" s="3"/>
      <c r="S34" s="1" t="str">
        <f>T(List1!B42)</f>
        <v/>
      </c>
      <c r="T34" s="1" t="str">
        <f t="shared" si="5"/>
        <v/>
      </c>
      <c r="U34" s="1" t="str">
        <f t="shared" si="5"/>
        <v/>
      </c>
      <c r="V34" s="1" t="str">
        <f t="shared" si="5"/>
        <v/>
      </c>
      <c r="W34" s="1" t="str">
        <f t="shared" si="5"/>
        <v/>
      </c>
      <c r="X34" s="1" t="str">
        <f t="shared" si="5"/>
        <v/>
      </c>
      <c r="Y34" s="1" t="str">
        <f t="shared" si="20"/>
        <v/>
      </c>
      <c r="Z34" s="1" t="str">
        <f t="shared" si="6"/>
        <v/>
      </c>
      <c r="AA34" s="1" t="str">
        <f>IF(S34&lt;&gt;"",IF(ISNA(VLOOKUP(S34,List2!S35:$S$50,2,FALSE)),"","DUPLICITA "),"")</f>
        <v/>
      </c>
      <c r="AB34" s="1" t="str">
        <f t="shared" si="7"/>
        <v/>
      </c>
      <c r="AC34" s="1" t="str">
        <f t="shared" si="8"/>
        <v/>
      </c>
      <c r="AD34" s="1" t="str">
        <f t="shared" si="9"/>
        <v/>
      </c>
      <c r="AE34" s="1" t="str">
        <f t="shared" si="10"/>
        <v/>
      </c>
      <c r="AF34" s="1" t="str">
        <f t="shared" si="11"/>
        <v/>
      </c>
      <c r="AG34" s="1" t="str">
        <f t="shared" si="12"/>
        <v/>
      </c>
      <c r="AH34" s="1" t="str">
        <f t="shared" si="13"/>
        <v/>
      </c>
      <c r="AI34" s="1" t="str">
        <f t="shared" si="2"/>
        <v/>
      </c>
      <c r="AJ34" s="1" t="str">
        <f t="shared" si="14"/>
        <v/>
      </c>
      <c r="AK34" s="4" t="str">
        <f>IF((List1!I42)&lt;&gt;"",(List1!I42),"")</f>
        <v/>
      </c>
      <c r="AL34" s="4">
        <f t="shared" si="15"/>
        <v>0</v>
      </c>
      <c r="AM34" s="4" t="str">
        <f>IF((List1!J42)&lt;&gt;"",(List1!J42),"")</f>
        <v/>
      </c>
      <c r="AN34" s="4" t="str">
        <f t="shared" si="16"/>
        <v/>
      </c>
      <c r="AO34" s="4" t="str">
        <f t="shared" si="17"/>
        <v/>
      </c>
      <c r="AP34" t="str">
        <f t="shared" si="18"/>
        <v/>
      </c>
      <c r="AQ34" t="str">
        <f t="shared" si="21"/>
        <v/>
      </c>
      <c r="AR34" t="str">
        <f t="shared" si="3"/>
        <v/>
      </c>
    </row>
    <row r="35" spans="1:44" x14ac:dyDescent="0.25">
      <c r="A35" s="23" t="s">
        <v>126</v>
      </c>
      <c r="B35" s="24" t="s">
        <v>44</v>
      </c>
      <c r="C35">
        <v>3</v>
      </c>
      <c r="D35" s="24" t="s">
        <v>45</v>
      </c>
      <c r="J35" s="22"/>
      <c r="K35" s="22"/>
      <c r="L35" t="str">
        <f t="shared" si="4"/>
        <v>List2!R6:R8</v>
      </c>
      <c r="M35">
        <v>32</v>
      </c>
      <c r="O35" s="3"/>
      <c r="S35" s="1" t="str">
        <f>T(List1!B43)</f>
        <v/>
      </c>
      <c r="T35" s="1" t="str">
        <f t="shared" si="5"/>
        <v/>
      </c>
      <c r="U35" s="1" t="str">
        <f t="shared" si="5"/>
        <v/>
      </c>
      <c r="V35" s="1" t="str">
        <f t="shared" si="5"/>
        <v/>
      </c>
      <c r="W35" s="1" t="str">
        <f t="shared" si="5"/>
        <v/>
      </c>
      <c r="X35" s="1" t="str">
        <f t="shared" si="5"/>
        <v/>
      </c>
      <c r="Y35" s="1" t="str">
        <f t="shared" si="20"/>
        <v/>
      </c>
      <c r="Z35" s="1" t="str">
        <f t="shared" si="6"/>
        <v/>
      </c>
      <c r="AA35" s="1" t="str">
        <f>IF(S35&lt;&gt;"",IF(ISNA(VLOOKUP(S35,List2!S36:$S$50,2,FALSE)),"","DUPLICITA "),"")</f>
        <v/>
      </c>
      <c r="AB35" s="1" t="str">
        <f t="shared" si="7"/>
        <v/>
      </c>
      <c r="AC35" s="1" t="str">
        <f t="shared" si="8"/>
        <v/>
      </c>
      <c r="AD35" s="1" t="str">
        <f t="shared" si="9"/>
        <v/>
      </c>
      <c r="AE35" s="1" t="str">
        <f t="shared" si="10"/>
        <v/>
      </c>
      <c r="AF35" s="1" t="str">
        <f t="shared" si="11"/>
        <v/>
      </c>
      <c r="AG35" s="1" t="str">
        <f t="shared" si="12"/>
        <v/>
      </c>
      <c r="AH35" s="1" t="str">
        <f t="shared" si="13"/>
        <v/>
      </c>
      <c r="AI35" s="1" t="str">
        <f t="shared" si="2"/>
        <v/>
      </c>
      <c r="AJ35" s="1" t="str">
        <f t="shared" si="14"/>
        <v/>
      </c>
      <c r="AK35" s="4" t="str">
        <f>IF((List1!I43)&lt;&gt;"",(List1!I43),"")</f>
        <v/>
      </c>
      <c r="AL35" s="4">
        <f t="shared" si="15"/>
        <v>0</v>
      </c>
      <c r="AM35" s="4" t="str">
        <f>IF((List1!J43)&lt;&gt;"",(List1!J43),"")</f>
        <v/>
      </c>
      <c r="AN35" s="4" t="str">
        <f t="shared" si="16"/>
        <v/>
      </c>
      <c r="AO35" s="4" t="str">
        <f t="shared" si="17"/>
        <v/>
      </c>
      <c r="AP35" t="str">
        <f t="shared" si="18"/>
        <v/>
      </c>
      <c r="AQ35" t="str">
        <f t="shared" si="21"/>
        <v/>
      </c>
      <c r="AR35" t="str">
        <f t="shared" si="3"/>
        <v/>
      </c>
    </row>
    <row r="36" spans="1:44" x14ac:dyDescent="0.25">
      <c r="A36" s="25" t="s">
        <v>127</v>
      </c>
      <c r="B36" s="24" t="s">
        <v>46</v>
      </c>
      <c r="C36">
        <v>6</v>
      </c>
      <c r="D36" s="24" t="s">
        <v>26</v>
      </c>
      <c r="E36" t="s">
        <v>87</v>
      </c>
      <c r="F36" t="s">
        <v>90</v>
      </c>
      <c r="G36" t="s">
        <v>126</v>
      </c>
      <c r="H36" t="s">
        <v>138</v>
      </c>
      <c r="I36" t="s">
        <v>141</v>
      </c>
      <c r="J36" s="22" t="s">
        <v>126</v>
      </c>
      <c r="K36" s="22"/>
      <c r="L36" t="str">
        <f t="shared" si="4"/>
        <v>List2!R6:R8</v>
      </c>
      <c r="M36">
        <v>33</v>
      </c>
      <c r="O36" s="3"/>
      <c r="S36" s="1" t="str">
        <f>T(List1!B44)</f>
        <v/>
      </c>
      <c r="T36" s="1" t="str">
        <f t="shared" si="5"/>
        <v/>
      </c>
      <c r="U36" s="1" t="str">
        <f t="shared" si="5"/>
        <v/>
      </c>
      <c r="V36" s="1" t="str">
        <f t="shared" si="5"/>
        <v/>
      </c>
      <c r="W36" s="1" t="str">
        <f t="shared" si="5"/>
        <v/>
      </c>
      <c r="X36" s="1" t="str">
        <f t="shared" si="5"/>
        <v/>
      </c>
      <c r="Y36" s="1" t="str">
        <f t="shared" si="20"/>
        <v/>
      </c>
      <c r="Z36" s="1" t="str">
        <f t="shared" si="6"/>
        <v/>
      </c>
      <c r="AA36" s="1" t="str">
        <f>IF(S36&lt;&gt;"",IF(ISNA(VLOOKUP(S36,List2!S37:$S$50,2,FALSE)),"","DUPLICITA "),"")</f>
        <v/>
      </c>
      <c r="AB36" s="1" t="str">
        <f t="shared" si="7"/>
        <v/>
      </c>
      <c r="AC36" s="1" t="str">
        <f t="shared" si="8"/>
        <v/>
      </c>
      <c r="AD36" s="1" t="str">
        <f t="shared" si="9"/>
        <v/>
      </c>
      <c r="AE36" s="1" t="str">
        <f t="shared" si="10"/>
        <v/>
      </c>
      <c r="AF36" s="1" t="str">
        <f t="shared" si="11"/>
        <v/>
      </c>
      <c r="AG36" s="1" t="str">
        <f t="shared" si="12"/>
        <v/>
      </c>
      <c r="AH36" s="1" t="str">
        <f t="shared" si="13"/>
        <v/>
      </c>
      <c r="AI36" s="1" t="str">
        <f t="shared" si="2"/>
        <v/>
      </c>
      <c r="AJ36" s="1" t="str">
        <f t="shared" si="14"/>
        <v/>
      </c>
      <c r="AK36" s="4" t="str">
        <f>IF((List1!I44)&lt;&gt;"",(List1!I44),"")</f>
        <v/>
      </c>
      <c r="AL36" s="4">
        <f t="shared" si="15"/>
        <v>0</v>
      </c>
      <c r="AM36" s="4" t="str">
        <f>IF((List1!J44)&lt;&gt;"",(List1!J44),"")</f>
        <v/>
      </c>
      <c r="AN36" s="4" t="str">
        <f t="shared" si="16"/>
        <v/>
      </c>
      <c r="AO36" s="4" t="str">
        <f t="shared" si="17"/>
        <v/>
      </c>
      <c r="AP36" t="str">
        <f t="shared" si="18"/>
        <v/>
      </c>
      <c r="AQ36" t="str">
        <f t="shared" si="21"/>
        <v/>
      </c>
      <c r="AR36" t="str">
        <f t="shared" si="3"/>
        <v/>
      </c>
    </row>
    <row r="37" spans="1:44" x14ac:dyDescent="0.25">
      <c r="A37" s="25" t="s">
        <v>128</v>
      </c>
      <c r="B37" s="24" t="s">
        <v>129</v>
      </c>
      <c r="C37">
        <v>5</v>
      </c>
      <c r="D37" s="24" t="s">
        <v>38</v>
      </c>
      <c r="E37" t="s">
        <v>87</v>
      </c>
      <c r="F37" t="s">
        <v>90</v>
      </c>
      <c r="G37" t="s">
        <v>126</v>
      </c>
      <c r="H37" t="s">
        <v>138</v>
      </c>
      <c r="I37" t="s">
        <v>141</v>
      </c>
      <c r="J37" s="22" t="s">
        <v>127</v>
      </c>
      <c r="K37" s="22"/>
      <c r="L37" t="str">
        <f t="shared" si="4"/>
        <v>List2!R5:R7</v>
      </c>
      <c r="M37">
        <v>34</v>
      </c>
      <c r="O37" s="3"/>
      <c r="S37" s="1" t="str">
        <f>T(List1!B45)</f>
        <v/>
      </c>
      <c r="T37" s="1" t="str">
        <f t="shared" si="5"/>
        <v/>
      </c>
      <c r="U37" s="1" t="str">
        <f t="shared" si="5"/>
        <v/>
      </c>
      <c r="V37" s="1" t="str">
        <f t="shared" si="5"/>
        <v/>
      </c>
      <c r="W37" s="1" t="str">
        <f t="shared" si="5"/>
        <v/>
      </c>
      <c r="X37" s="1" t="str">
        <f t="shared" si="5"/>
        <v/>
      </c>
      <c r="Y37" s="1" t="str">
        <f t="shared" si="20"/>
        <v/>
      </c>
      <c r="Z37" s="1" t="str">
        <f t="shared" si="6"/>
        <v/>
      </c>
      <c r="AA37" s="1" t="str">
        <f>IF(S37&lt;&gt;"",IF(ISNA(VLOOKUP(S37,List2!S38:$S$50,2,FALSE)),"","DUPLICITA "),"")</f>
        <v/>
      </c>
      <c r="AB37" s="1" t="str">
        <f t="shared" si="7"/>
        <v/>
      </c>
      <c r="AC37" s="1" t="str">
        <f t="shared" si="8"/>
        <v/>
      </c>
      <c r="AD37" s="1" t="str">
        <f t="shared" si="9"/>
        <v/>
      </c>
      <c r="AE37" s="1" t="str">
        <f t="shared" si="10"/>
        <v/>
      </c>
      <c r="AF37" s="1" t="str">
        <f t="shared" si="11"/>
        <v/>
      </c>
      <c r="AG37" s="1" t="str">
        <f t="shared" si="12"/>
        <v/>
      </c>
      <c r="AH37" s="1" t="str">
        <f t="shared" si="13"/>
        <v/>
      </c>
      <c r="AI37" s="1" t="str">
        <f t="shared" si="2"/>
        <v/>
      </c>
      <c r="AJ37" s="1" t="str">
        <f t="shared" si="14"/>
        <v/>
      </c>
      <c r="AK37" s="4" t="str">
        <f>IF((List1!I45)&lt;&gt;"",(List1!I45),"")</f>
        <v/>
      </c>
      <c r="AL37" s="4">
        <f t="shared" si="15"/>
        <v>0</v>
      </c>
      <c r="AM37" s="4" t="str">
        <f>IF((List1!J45)&lt;&gt;"",(List1!J45),"")</f>
        <v/>
      </c>
      <c r="AN37" s="4" t="str">
        <f t="shared" si="16"/>
        <v/>
      </c>
      <c r="AO37" s="4" t="str">
        <f t="shared" si="17"/>
        <v/>
      </c>
      <c r="AP37" t="str">
        <f t="shared" si="18"/>
        <v/>
      </c>
      <c r="AQ37" t="str">
        <f t="shared" si="21"/>
        <v/>
      </c>
      <c r="AR37" t="str">
        <f t="shared" si="3"/>
        <v/>
      </c>
    </row>
    <row r="38" spans="1:44" x14ac:dyDescent="0.25">
      <c r="A38" s="23" t="s">
        <v>130</v>
      </c>
      <c r="B38" s="24" t="s">
        <v>43</v>
      </c>
      <c r="C38">
        <v>5</v>
      </c>
      <c r="D38" s="24" t="s">
        <v>10</v>
      </c>
      <c r="J38" s="22"/>
      <c r="K38" s="22"/>
      <c r="L38" t="str">
        <f t="shared" si="4"/>
        <v>List2!R6:R8</v>
      </c>
      <c r="M38">
        <v>35</v>
      </c>
      <c r="O38" s="3"/>
      <c r="S38" s="1" t="str">
        <f>T(List1!B46)</f>
        <v/>
      </c>
      <c r="T38" s="1" t="str">
        <f t="shared" si="5"/>
        <v/>
      </c>
      <c r="U38" s="1" t="str">
        <f t="shared" si="5"/>
        <v/>
      </c>
      <c r="V38" s="1" t="str">
        <f t="shared" si="5"/>
        <v/>
      </c>
      <c r="W38" s="1" t="str">
        <f t="shared" si="5"/>
        <v/>
      </c>
      <c r="X38" s="1" t="str">
        <f t="shared" si="5"/>
        <v/>
      </c>
      <c r="Y38" s="1" t="str">
        <f t="shared" si="20"/>
        <v/>
      </c>
      <c r="Z38" s="1" t="str">
        <f t="shared" si="6"/>
        <v/>
      </c>
      <c r="AA38" s="1" t="str">
        <f>IF(S38&lt;&gt;"",IF(ISNA(VLOOKUP(S38,List2!S39:$S$50,2,FALSE)),"","DUPLICITA "),"")</f>
        <v/>
      </c>
      <c r="AB38" s="1" t="str">
        <f t="shared" si="7"/>
        <v/>
      </c>
      <c r="AC38" s="1" t="str">
        <f t="shared" si="8"/>
        <v/>
      </c>
      <c r="AD38" s="1" t="str">
        <f t="shared" si="9"/>
        <v/>
      </c>
      <c r="AE38" s="1" t="str">
        <f t="shared" si="10"/>
        <v/>
      </c>
      <c r="AF38" s="1" t="str">
        <f t="shared" si="11"/>
        <v/>
      </c>
      <c r="AG38" s="1" t="str">
        <f t="shared" si="12"/>
        <v/>
      </c>
      <c r="AH38" s="1" t="str">
        <f t="shared" si="13"/>
        <v/>
      </c>
      <c r="AI38" s="1" t="str">
        <f t="shared" si="2"/>
        <v/>
      </c>
      <c r="AJ38" s="1" t="str">
        <f t="shared" si="14"/>
        <v/>
      </c>
      <c r="AK38" s="4" t="str">
        <f>IF((List1!I46)&lt;&gt;"",(List1!I46),"")</f>
        <v/>
      </c>
      <c r="AL38" s="4">
        <f t="shared" si="15"/>
        <v>0</v>
      </c>
      <c r="AM38" s="4" t="str">
        <f>IF((List1!J46)&lt;&gt;"",(List1!J46),"")</f>
        <v/>
      </c>
      <c r="AN38" s="4" t="str">
        <f t="shared" ref="AN38:AN49" si="22">IF(AND(S38&lt;&gt;"",AK38=""),"Zadejte datum splnění. ","")</f>
        <v/>
      </c>
      <c r="AO38" s="4" t="str">
        <f t="shared" ref="AO38:AO49" si="23">IF(AND(S38&lt;&gt;"",AM38=""),"Zadejte výsledek. ","")</f>
        <v/>
      </c>
      <c r="AP38" t="str">
        <f t="shared" si="18"/>
        <v/>
      </c>
      <c r="AQ38" t="str">
        <f t="shared" si="21"/>
        <v/>
      </c>
      <c r="AR38" t="str">
        <f t="shared" si="3"/>
        <v/>
      </c>
    </row>
    <row r="39" spans="1:44" x14ac:dyDescent="0.25">
      <c r="A39" s="25" t="s">
        <v>131</v>
      </c>
      <c r="B39" s="24" t="s">
        <v>39</v>
      </c>
      <c r="C39">
        <v>3</v>
      </c>
      <c r="D39" s="24" t="s">
        <v>45</v>
      </c>
      <c r="E39" t="s">
        <v>87</v>
      </c>
      <c r="F39" t="s">
        <v>90</v>
      </c>
      <c r="G39" t="s">
        <v>126</v>
      </c>
      <c r="H39" t="s">
        <v>138</v>
      </c>
      <c r="I39" t="s">
        <v>141</v>
      </c>
      <c r="J39" s="22"/>
      <c r="K39" s="22"/>
      <c r="L39" t="str">
        <f t="shared" si="4"/>
        <v>List2!R6:R8</v>
      </c>
      <c r="M39">
        <v>36</v>
      </c>
      <c r="O39" s="3"/>
      <c r="S39" s="1" t="str">
        <f>T(List1!B47)</f>
        <v/>
      </c>
      <c r="T39" s="1" t="str">
        <f t="shared" si="5"/>
        <v/>
      </c>
      <c r="U39" s="1" t="str">
        <f t="shared" si="5"/>
        <v/>
      </c>
      <c r="V39" s="1" t="str">
        <f t="shared" si="5"/>
        <v/>
      </c>
      <c r="W39" s="1" t="str">
        <f t="shared" si="5"/>
        <v/>
      </c>
      <c r="X39" s="1" t="str">
        <f t="shared" si="5"/>
        <v/>
      </c>
      <c r="Y39" s="1" t="str">
        <f t="shared" si="20"/>
        <v/>
      </c>
      <c r="Z39" s="1" t="str">
        <f t="shared" si="6"/>
        <v/>
      </c>
      <c r="AA39" s="1" t="str">
        <f>IF(S39&lt;&gt;"",IF(ISNA(VLOOKUP(S39,List2!S40:$S$50,2,FALSE)),"","DUPLICITA "),"")</f>
        <v/>
      </c>
      <c r="AB39" s="1" t="str">
        <f t="shared" si="7"/>
        <v/>
      </c>
      <c r="AC39" s="1" t="str">
        <f t="shared" si="8"/>
        <v/>
      </c>
      <c r="AD39" s="1" t="str">
        <f t="shared" si="9"/>
        <v/>
      </c>
      <c r="AE39" s="1" t="str">
        <f t="shared" si="10"/>
        <v/>
      </c>
      <c r="AF39" s="1" t="str">
        <f t="shared" si="11"/>
        <v/>
      </c>
      <c r="AG39" s="1" t="str">
        <f t="shared" si="12"/>
        <v/>
      </c>
      <c r="AH39" s="1" t="str">
        <f t="shared" si="13"/>
        <v/>
      </c>
      <c r="AI39" s="1" t="str">
        <f t="shared" si="2"/>
        <v/>
      </c>
      <c r="AJ39" s="1" t="str">
        <f t="shared" si="14"/>
        <v/>
      </c>
      <c r="AK39" s="4" t="str">
        <f>IF((List1!I47)&lt;&gt;"",(List1!I47),"")</f>
        <v/>
      </c>
      <c r="AL39" s="4">
        <f t="shared" si="15"/>
        <v>0</v>
      </c>
      <c r="AM39" s="4" t="str">
        <f>IF((List1!J47)&lt;&gt;"",(List1!J47),"")</f>
        <v/>
      </c>
      <c r="AN39" s="4" t="str">
        <f t="shared" si="22"/>
        <v/>
      </c>
      <c r="AO39" s="4" t="str">
        <f t="shared" si="23"/>
        <v/>
      </c>
      <c r="AP39" t="str">
        <f t="shared" si="18"/>
        <v/>
      </c>
      <c r="AQ39" t="str">
        <f t="shared" si="21"/>
        <v/>
      </c>
      <c r="AR39" t="str">
        <f t="shared" si="3"/>
        <v/>
      </c>
    </row>
    <row r="40" spans="1:44" x14ac:dyDescent="0.25">
      <c r="A40" s="25" t="s">
        <v>132</v>
      </c>
      <c r="B40" s="24" t="s">
        <v>40</v>
      </c>
      <c r="C40">
        <v>5</v>
      </c>
      <c r="D40" s="24" t="s">
        <v>10</v>
      </c>
      <c r="E40" t="s">
        <v>87</v>
      </c>
      <c r="F40" t="s">
        <v>90</v>
      </c>
      <c r="G40" t="s">
        <v>126</v>
      </c>
      <c r="H40" t="s">
        <v>138</v>
      </c>
      <c r="I40" t="s">
        <v>141</v>
      </c>
      <c r="J40" s="22" t="s">
        <v>131</v>
      </c>
      <c r="K40" s="22"/>
      <c r="L40" t="str">
        <f t="shared" si="4"/>
        <v>List2!R6:R8</v>
      </c>
      <c r="M40">
        <v>37</v>
      </c>
      <c r="O40" s="3"/>
      <c r="S40" s="1" t="str">
        <f>T(List1!B48)</f>
        <v/>
      </c>
      <c r="T40" s="1" t="str">
        <f t="shared" si="5"/>
        <v/>
      </c>
      <c r="U40" s="1" t="str">
        <f t="shared" si="5"/>
        <v/>
      </c>
      <c r="V40" s="1" t="str">
        <f t="shared" si="5"/>
        <v/>
      </c>
      <c r="W40" s="1" t="str">
        <f t="shared" si="5"/>
        <v/>
      </c>
      <c r="X40" s="1" t="str">
        <f t="shared" si="5"/>
        <v/>
      </c>
      <c r="Y40" s="1" t="str">
        <f t="shared" si="20"/>
        <v/>
      </c>
      <c r="Z40" s="1" t="str">
        <f t="shared" si="6"/>
        <v/>
      </c>
      <c r="AA40" s="1" t="str">
        <f>IF(S40&lt;&gt;"",IF(ISNA(VLOOKUP(S40,List2!S41:$S$50,2,FALSE)),"","DUPLICITA "),"")</f>
        <v/>
      </c>
      <c r="AB40" s="1" t="str">
        <f t="shared" si="7"/>
        <v/>
      </c>
      <c r="AC40" s="1" t="str">
        <f t="shared" si="8"/>
        <v/>
      </c>
      <c r="AD40" s="1" t="str">
        <f t="shared" si="9"/>
        <v/>
      </c>
      <c r="AE40" s="1" t="str">
        <f t="shared" si="10"/>
        <v/>
      </c>
      <c r="AF40" s="1" t="str">
        <f t="shared" si="11"/>
        <v/>
      </c>
      <c r="AG40" s="1" t="str">
        <f t="shared" si="12"/>
        <v/>
      </c>
      <c r="AH40" s="1" t="str">
        <f t="shared" si="13"/>
        <v/>
      </c>
      <c r="AI40" s="1" t="str">
        <f t="shared" si="2"/>
        <v/>
      </c>
      <c r="AJ40" s="1" t="str">
        <f t="shared" si="14"/>
        <v/>
      </c>
      <c r="AK40" s="4" t="str">
        <f>IF((List1!I48)&lt;&gt;"",(List1!I48),"")</f>
        <v/>
      </c>
      <c r="AL40" s="4">
        <f t="shared" si="15"/>
        <v>0</v>
      </c>
      <c r="AM40" s="4" t="str">
        <f>IF((List1!J48)&lt;&gt;"",(List1!J48),"")</f>
        <v/>
      </c>
      <c r="AN40" s="4" t="str">
        <f t="shared" si="22"/>
        <v/>
      </c>
      <c r="AO40" s="4" t="str">
        <f t="shared" si="23"/>
        <v/>
      </c>
      <c r="AP40" t="str">
        <f t="shared" si="18"/>
        <v/>
      </c>
      <c r="AQ40" t="str">
        <f t="shared" si="21"/>
        <v/>
      </c>
      <c r="AR40" t="str">
        <f t="shared" si="3"/>
        <v/>
      </c>
    </row>
    <row r="41" spans="1:44" x14ac:dyDescent="0.25">
      <c r="A41" s="25" t="s">
        <v>133</v>
      </c>
      <c r="B41" s="24" t="s">
        <v>47</v>
      </c>
      <c r="C41">
        <v>3</v>
      </c>
      <c r="D41" s="24" t="s">
        <v>45</v>
      </c>
      <c r="E41" t="s">
        <v>87</v>
      </c>
      <c r="F41" t="s">
        <v>90</v>
      </c>
      <c r="G41" t="s">
        <v>126</v>
      </c>
      <c r="H41" t="s">
        <v>138</v>
      </c>
      <c r="I41" t="s">
        <v>141</v>
      </c>
      <c r="J41" s="22"/>
      <c r="K41" s="22"/>
      <c r="L41" t="str">
        <f t="shared" si="4"/>
        <v>List2!R6:R8</v>
      </c>
      <c r="M41">
        <v>38</v>
      </c>
      <c r="O41" s="3"/>
      <c r="S41" s="1" t="str">
        <f>T(List1!B49)</f>
        <v/>
      </c>
      <c r="T41" s="1" t="str">
        <f t="shared" si="5"/>
        <v/>
      </c>
      <c r="U41" s="1" t="str">
        <f t="shared" si="5"/>
        <v/>
      </c>
      <c r="V41" s="1" t="str">
        <f t="shared" si="5"/>
        <v/>
      </c>
      <c r="W41" s="1" t="str">
        <f t="shared" si="5"/>
        <v/>
      </c>
      <c r="X41" s="1" t="str">
        <f t="shared" si="5"/>
        <v/>
      </c>
      <c r="Y41" s="1" t="str">
        <f t="shared" si="20"/>
        <v/>
      </c>
      <c r="Z41" s="1" t="str">
        <f t="shared" si="6"/>
        <v/>
      </c>
      <c r="AA41" s="1" t="str">
        <f>IF(S41&lt;&gt;"",IF(ISNA(VLOOKUP(S41,List2!S42:$S$50,2,FALSE)),"","DUPLICITA "),"")</f>
        <v/>
      </c>
      <c r="AB41" s="1" t="str">
        <f t="shared" si="7"/>
        <v/>
      </c>
      <c r="AC41" s="1" t="str">
        <f t="shared" si="8"/>
        <v/>
      </c>
      <c r="AD41" s="1" t="str">
        <f t="shared" si="9"/>
        <v/>
      </c>
      <c r="AE41" s="1" t="str">
        <f t="shared" si="10"/>
        <v/>
      </c>
      <c r="AF41" s="1" t="str">
        <f t="shared" si="11"/>
        <v/>
      </c>
      <c r="AG41" s="1" t="str">
        <f t="shared" si="12"/>
        <v/>
      </c>
      <c r="AH41" s="1" t="str">
        <f t="shared" si="13"/>
        <v/>
      </c>
      <c r="AI41" s="1" t="str">
        <f t="shared" si="2"/>
        <v/>
      </c>
      <c r="AJ41" s="1" t="str">
        <f t="shared" si="14"/>
        <v/>
      </c>
      <c r="AK41" s="4" t="str">
        <f>IF((List1!I49)&lt;&gt;"",(List1!I49),"")</f>
        <v/>
      </c>
      <c r="AL41" s="4">
        <f t="shared" si="15"/>
        <v>0</v>
      </c>
      <c r="AM41" s="4" t="str">
        <f>IF((List1!J49)&lt;&gt;"",(List1!J49),"")</f>
        <v/>
      </c>
      <c r="AN41" s="4" t="str">
        <f t="shared" si="22"/>
        <v/>
      </c>
      <c r="AO41" s="4" t="str">
        <f t="shared" si="23"/>
        <v/>
      </c>
      <c r="AP41" t="str">
        <f t="shared" si="18"/>
        <v/>
      </c>
      <c r="AQ41" t="str">
        <f t="shared" si="21"/>
        <v/>
      </c>
      <c r="AR41" t="str">
        <f t="shared" si="3"/>
        <v/>
      </c>
    </row>
    <row r="42" spans="1:44" x14ac:dyDescent="0.25">
      <c r="A42" s="25" t="s">
        <v>134</v>
      </c>
      <c r="B42" s="24" t="s">
        <v>48</v>
      </c>
      <c r="C42">
        <v>5</v>
      </c>
      <c r="D42" s="24" t="s">
        <v>10</v>
      </c>
      <c r="E42" t="s">
        <v>87</v>
      </c>
      <c r="F42" t="s">
        <v>90</v>
      </c>
      <c r="G42" t="s">
        <v>126</v>
      </c>
      <c r="H42" t="s">
        <v>138</v>
      </c>
      <c r="I42" t="s">
        <v>141</v>
      </c>
      <c r="J42" s="22" t="s">
        <v>133</v>
      </c>
      <c r="K42" s="22"/>
      <c r="L42" t="str">
        <f t="shared" si="4"/>
        <v>List2!R6:R8</v>
      </c>
      <c r="M42">
        <v>39</v>
      </c>
      <c r="O42" s="3"/>
      <c r="S42" s="1" t="str">
        <f>T(List1!B50)</f>
        <v/>
      </c>
      <c r="T42" s="1" t="str">
        <f t="shared" si="5"/>
        <v/>
      </c>
      <c r="U42" s="1" t="str">
        <f t="shared" si="5"/>
        <v/>
      </c>
      <c r="V42" s="1" t="str">
        <f t="shared" si="5"/>
        <v/>
      </c>
      <c r="W42" s="1" t="str">
        <f t="shared" si="5"/>
        <v/>
      </c>
      <c r="X42" s="1" t="str">
        <f t="shared" si="5"/>
        <v/>
      </c>
      <c r="Y42" s="1" t="str">
        <f t="shared" si="20"/>
        <v/>
      </c>
      <c r="Z42" s="1" t="str">
        <f t="shared" si="6"/>
        <v/>
      </c>
      <c r="AA42" s="1" t="str">
        <f>IF(S42&lt;&gt;"",IF(ISNA(VLOOKUP(S42,List2!S43:$S$50,2,FALSE)),"","DUPLICITA "),"")</f>
        <v/>
      </c>
      <c r="AB42" s="1" t="str">
        <f t="shared" si="7"/>
        <v/>
      </c>
      <c r="AC42" s="1" t="str">
        <f t="shared" si="8"/>
        <v/>
      </c>
      <c r="AD42" s="1" t="str">
        <f t="shared" si="9"/>
        <v/>
      </c>
      <c r="AE42" s="1" t="str">
        <f t="shared" si="10"/>
        <v/>
      </c>
      <c r="AF42" s="1" t="str">
        <f t="shared" si="11"/>
        <v/>
      </c>
      <c r="AG42" s="1" t="str">
        <f t="shared" si="12"/>
        <v/>
      </c>
      <c r="AH42" s="1" t="str">
        <f t="shared" si="13"/>
        <v/>
      </c>
      <c r="AI42" s="1" t="str">
        <f t="shared" si="2"/>
        <v/>
      </c>
      <c r="AJ42" s="1" t="str">
        <f t="shared" si="14"/>
        <v/>
      </c>
      <c r="AK42" s="4" t="str">
        <f>IF((List1!I50)&lt;&gt;"",(List1!I50),"")</f>
        <v/>
      </c>
      <c r="AL42" s="4">
        <f t="shared" si="15"/>
        <v>0</v>
      </c>
      <c r="AM42" s="4" t="str">
        <f>IF((List1!J50)&lt;&gt;"",(List1!J50),"")</f>
        <v/>
      </c>
      <c r="AN42" s="4" t="str">
        <f t="shared" si="22"/>
        <v/>
      </c>
      <c r="AO42" s="4" t="str">
        <f t="shared" si="23"/>
        <v/>
      </c>
      <c r="AP42" t="str">
        <f t="shared" si="18"/>
        <v/>
      </c>
      <c r="AQ42" t="str">
        <f t="shared" si="21"/>
        <v/>
      </c>
      <c r="AR42" t="str">
        <f t="shared" si="3"/>
        <v/>
      </c>
    </row>
    <row r="43" spans="1:44" x14ac:dyDescent="0.25">
      <c r="A43" s="23" t="s">
        <v>135</v>
      </c>
      <c r="B43" s="24" t="s">
        <v>136</v>
      </c>
      <c r="C43">
        <v>4</v>
      </c>
      <c r="D43" s="24" t="s">
        <v>10</v>
      </c>
      <c r="J43" s="22"/>
      <c r="K43" s="22"/>
      <c r="L43" t="str">
        <f t="shared" si="4"/>
        <v>List2!R6:R8</v>
      </c>
      <c r="M43">
        <v>40</v>
      </c>
      <c r="O43" s="21"/>
      <c r="S43" s="1" t="str">
        <f>T(List1!B51)</f>
        <v/>
      </c>
      <c r="T43" s="1" t="str">
        <f t="shared" si="5"/>
        <v/>
      </c>
      <c r="U43" s="1" t="str">
        <f t="shared" si="5"/>
        <v/>
      </c>
      <c r="V43" s="1" t="str">
        <f t="shared" si="5"/>
        <v/>
      </c>
      <c r="W43" s="1" t="str">
        <f t="shared" si="5"/>
        <v/>
      </c>
      <c r="X43" s="1" t="str">
        <f t="shared" si="5"/>
        <v/>
      </c>
      <c r="Y43" s="1" t="str">
        <f t="shared" si="20"/>
        <v/>
      </c>
      <c r="Z43" s="1" t="str">
        <f t="shared" si="6"/>
        <v/>
      </c>
      <c r="AA43" s="1" t="str">
        <f>IF(S43&lt;&gt;"",IF(ISNA(VLOOKUP(S43,List2!S44:$S$50,2,FALSE)),"","DUPLICITA "),"")</f>
        <v/>
      </c>
      <c r="AB43" s="1" t="str">
        <f t="shared" si="7"/>
        <v/>
      </c>
      <c r="AC43" s="1" t="str">
        <f t="shared" si="8"/>
        <v/>
      </c>
      <c r="AD43" s="1" t="str">
        <f t="shared" si="9"/>
        <v/>
      </c>
      <c r="AE43" s="1" t="str">
        <f t="shared" si="10"/>
        <v/>
      </c>
      <c r="AF43" s="1" t="str">
        <f t="shared" si="11"/>
        <v/>
      </c>
      <c r="AG43" s="1" t="str">
        <f t="shared" si="12"/>
        <v/>
      </c>
      <c r="AH43" s="1" t="str">
        <f t="shared" si="13"/>
        <v/>
      </c>
      <c r="AI43" s="1" t="str">
        <f t="shared" si="2"/>
        <v/>
      </c>
      <c r="AJ43" s="1" t="str">
        <f t="shared" si="14"/>
        <v/>
      </c>
      <c r="AK43" s="4" t="str">
        <f>IF((List1!I51)&lt;&gt;"",(List1!I51),"")</f>
        <v/>
      </c>
      <c r="AL43" s="4">
        <f t="shared" si="15"/>
        <v>0</v>
      </c>
      <c r="AM43" s="4" t="str">
        <f>IF((List1!J51)&lt;&gt;"",(List1!J51),"")</f>
        <v/>
      </c>
      <c r="AN43" s="4" t="str">
        <f t="shared" si="22"/>
        <v/>
      </c>
      <c r="AO43" s="4" t="str">
        <f t="shared" si="23"/>
        <v/>
      </c>
      <c r="AP43" t="str">
        <f t="shared" si="18"/>
        <v/>
      </c>
      <c r="AQ43" t="str">
        <f t="shared" si="21"/>
        <v/>
      </c>
      <c r="AR43" t="str">
        <f t="shared" si="3"/>
        <v/>
      </c>
    </row>
    <row r="44" spans="1:44" x14ac:dyDescent="0.25">
      <c r="A44" s="23" t="s">
        <v>137</v>
      </c>
      <c r="B44" s="24" t="s">
        <v>30</v>
      </c>
      <c r="C44">
        <v>3</v>
      </c>
      <c r="D44" s="24" t="s">
        <v>45</v>
      </c>
      <c r="J44" s="22"/>
      <c r="K44" s="22"/>
      <c r="L44" t="str">
        <f t="shared" si="4"/>
        <v>List2!R6:R8</v>
      </c>
      <c r="M44">
        <v>41</v>
      </c>
      <c r="O44" s="21"/>
      <c r="S44" s="1" t="str">
        <f>T(List1!B52)</f>
        <v/>
      </c>
      <c r="T44" s="1" t="str">
        <f t="shared" si="5"/>
        <v/>
      </c>
      <c r="U44" s="1" t="str">
        <f t="shared" si="5"/>
        <v/>
      </c>
      <c r="V44" s="1" t="str">
        <f t="shared" si="5"/>
        <v/>
      </c>
      <c r="W44" s="1" t="str">
        <f t="shared" si="5"/>
        <v/>
      </c>
      <c r="X44" s="1" t="str">
        <f t="shared" si="5"/>
        <v/>
      </c>
      <c r="Y44" s="1" t="str">
        <f t="shared" si="20"/>
        <v/>
      </c>
      <c r="Z44" s="1" t="str">
        <f t="shared" si="6"/>
        <v/>
      </c>
      <c r="AA44" s="1" t="str">
        <f>IF(S44&lt;&gt;"",IF(ISNA(VLOOKUP(S44,List2!S45:$S$50,2,FALSE)),"","DUPLICITA "),"")</f>
        <v/>
      </c>
      <c r="AB44" s="1" t="str">
        <f t="shared" si="7"/>
        <v/>
      </c>
      <c r="AC44" s="1" t="str">
        <f t="shared" si="8"/>
        <v/>
      </c>
      <c r="AD44" s="1" t="str">
        <f t="shared" si="9"/>
        <v/>
      </c>
      <c r="AE44" s="1" t="str">
        <f t="shared" si="10"/>
        <v/>
      </c>
      <c r="AF44" s="1" t="str">
        <f t="shared" si="11"/>
        <v/>
      </c>
      <c r="AG44" s="1" t="str">
        <f t="shared" si="12"/>
        <v/>
      </c>
      <c r="AH44" s="1" t="str">
        <f t="shared" si="13"/>
        <v/>
      </c>
      <c r="AI44" s="1" t="str">
        <f t="shared" si="2"/>
        <v/>
      </c>
      <c r="AJ44" s="1" t="str">
        <f t="shared" si="14"/>
        <v/>
      </c>
      <c r="AK44" s="4" t="str">
        <f>IF((List1!I52)&lt;&gt;"",(List1!I52),"")</f>
        <v/>
      </c>
      <c r="AL44" s="4">
        <f t="shared" si="15"/>
        <v>0</v>
      </c>
      <c r="AM44" s="4" t="str">
        <f>IF((List1!J52)&lt;&gt;"",(List1!J52),"")</f>
        <v/>
      </c>
      <c r="AN44" s="4" t="str">
        <f t="shared" si="22"/>
        <v/>
      </c>
      <c r="AO44" s="4" t="str">
        <f t="shared" si="23"/>
        <v/>
      </c>
      <c r="AP44" t="str">
        <f t="shared" si="18"/>
        <v/>
      </c>
      <c r="AQ44" t="str">
        <f t="shared" si="21"/>
        <v/>
      </c>
      <c r="AR44" t="str">
        <f t="shared" si="3"/>
        <v/>
      </c>
    </row>
    <row r="45" spans="1:44" x14ac:dyDescent="0.25">
      <c r="A45" s="25" t="s">
        <v>138</v>
      </c>
      <c r="B45" s="24" t="s">
        <v>31</v>
      </c>
      <c r="C45">
        <v>5</v>
      </c>
      <c r="D45" s="24" t="s">
        <v>26</v>
      </c>
      <c r="E45" s="22" t="s">
        <v>137</v>
      </c>
      <c r="J45" s="22"/>
      <c r="K45" s="22"/>
      <c r="L45" t="str">
        <f t="shared" si="4"/>
        <v>List2!R6:R8</v>
      </c>
      <c r="M45">
        <v>42</v>
      </c>
      <c r="O45" s="3"/>
      <c r="S45" s="1" t="str">
        <f>T(List1!B53)</f>
        <v/>
      </c>
      <c r="T45" s="1" t="str">
        <f t="shared" si="5"/>
        <v/>
      </c>
      <c r="U45" s="1" t="str">
        <f t="shared" si="5"/>
        <v/>
      </c>
      <c r="V45" s="1" t="str">
        <f t="shared" si="5"/>
        <v/>
      </c>
      <c r="W45" s="1" t="str">
        <f t="shared" si="5"/>
        <v/>
      </c>
      <c r="X45" s="1" t="str">
        <f t="shared" si="5"/>
        <v/>
      </c>
      <c r="Y45" s="1" t="str">
        <f t="shared" si="20"/>
        <v/>
      </c>
      <c r="Z45" s="1" t="str">
        <f t="shared" si="6"/>
        <v/>
      </c>
      <c r="AA45" s="1" t="str">
        <f>IF(S45&lt;&gt;"",IF(ISNA(VLOOKUP(S45,List2!S46:$S$50,2,FALSE)),"","DUPLICITA "),"")</f>
        <v/>
      </c>
      <c r="AB45" s="1" t="str">
        <f t="shared" si="7"/>
        <v/>
      </c>
      <c r="AC45" s="1" t="str">
        <f t="shared" si="8"/>
        <v/>
      </c>
      <c r="AD45" s="1" t="str">
        <f t="shared" si="9"/>
        <v/>
      </c>
      <c r="AE45" s="1" t="str">
        <f t="shared" si="10"/>
        <v/>
      </c>
      <c r="AF45" s="1" t="str">
        <f t="shared" si="11"/>
        <v/>
      </c>
      <c r="AG45" s="1" t="str">
        <f t="shared" si="12"/>
        <v/>
      </c>
      <c r="AH45" s="1" t="str">
        <f t="shared" si="13"/>
        <v/>
      </c>
      <c r="AI45" s="1" t="str">
        <f t="shared" si="2"/>
        <v/>
      </c>
      <c r="AJ45" s="1" t="str">
        <f t="shared" si="14"/>
        <v/>
      </c>
      <c r="AK45" s="4" t="str">
        <f>IF((List1!I53)&lt;&gt;"",(List1!I53),"")</f>
        <v/>
      </c>
      <c r="AL45" s="4">
        <f t="shared" si="15"/>
        <v>0</v>
      </c>
      <c r="AM45" s="4" t="str">
        <f>IF((List1!J53)&lt;&gt;"",(List1!J53),"")</f>
        <v/>
      </c>
      <c r="AN45" s="4" t="str">
        <f t="shared" si="22"/>
        <v/>
      </c>
      <c r="AO45" s="4" t="str">
        <f t="shared" si="23"/>
        <v/>
      </c>
      <c r="AP45" t="str">
        <f t="shared" si="18"/>
        <v/>
      </c>
      <c r="AQ45" t="str">
        <f t="shared" si="21"/>
        <v/>
      </c>
      <c r="AR45" t="str">
        <f t="shared" si="3"/>
        <v/>
      </c>
    </row>
    <row r="46" spans="1:44" x14ac:dyDescent="0.25">
      <c r="A46" s="23" t="s">
        <v>139</v>
      </c>
      <c r="B46" s="24" t="s">
        <v>140</v>
      </c>
      <c r="C46">
        <v>3</v>
      </c>
      <c r="D46" s="24" t="s">
        <v>45</v>
      </c>
      <c r="E46" s="22"/>
      <c r="J46" s="22"/>
      <c r="K46" s="22"/>
      <c r="L46" t="str">
        <f t="shared" si="4"/>
        <v>List2!R6:R8</v>
      </c>
      <c r="M46">
        <v>43</v>
      </c>
      <c r="O46" s="21">
        <v>44835</v>
      </c>
      <c r="S46" s="1" t="str">
        <f>T(List1!B54)</f>
        <v/>
      </c>
      <c r="T46" s="1" t="str">
        <f t="shared" si="5"/>
        <v/>
      </c>
      <c r="U46" s="1" t="str">
        <f t="shared" si="5"/>
        <v/>
      </c>
      <c r="V46" s="1" t="str">
        <f t="shared" si="5"/>
        <v/>
      </c>
      <c r="W46" s="1" t="str">
        <f t="shared" si="5"/>
        <v/>
      </c>
      <c r="X46" s="1" t="str">
        <f t="shared" si="5"/>
        <v/>
      </c>
      <c r="Y46" s="1" t="str">
        <f t="shared" si="20"/>
        <v/>
      </c>
      <c r="Z46" s="1" t="str">
        <f t="shared" si="6"/>
        <v/>
      </c>
      <c r="AA46" s="1" t="str">
        <f>IF(S46&lt;&gt;"",IF(ISNA(VLOOKUP(S46,List2!S47:$S$50,2,FALSE)),"","DUPLICITA "),"")</f>
        <v/>
      </c>
      <c r="AB46" s="1" t="str">
        <f t="shared" si="7"/>
        <v/>
      </c>
      <c r="AC46" s="1" t="str">
        <f t="shared" si="8"/>
        <v/>
      </c>
      <c r="AD46" s="1" t="str">
        <f t="shared" si="9"/>
        <v/>
      </c>
      <c r="AE46" s="1" t="str">
        <f t="shared" si="10"/>
        <v/>
      </c>
      <c r="AF46" s="1" t="str">
        <f t="shared" si="11"/>
        <v/>
      </c>
      <c r="AG46" s="1" t="str">
        <f t="shared" si="12"/>
        <v/>
      </c>
      <c r="AH46" s="1" t="str">
        <f t="shared" si="13"/>
        <v/>
      </c>
      <c r="AI46" s="1" t="str">
        <f t="shared" si="2"/>
        <v/>
      </c>
      <c r="AJ46" s="1" t="str">
        <f t="shared" si="14"/>
        <v/>
      </c>
      <c r="AK46" s="4" t="str">
        <f>IF((List1!I54)&lt;&gt;"",(List1!I54),"")</f>
        <v/>
      </c>
      <c r="AL46" s="4">
        <f t="shared" si="15"/>
        <v>0</v>
      </c>
      <c r="AM46" s="4" t="str">
        <f>IF((List1!J54)&lt;&gt;"",(List1!J54),"")</f>
        <v/>
      </c>
      <c r="AN46" s="4" t="str">
        <f t="shared" si="22"/>
        <v/>
      </c>
      <c r="AO46" s="4" t="str">
        <f t="shared" si="23"/>
        <v/>
      </c>
      <c r="AP46" t="str">
        <f t="shared" si="18"/>
        <v/>
      </c>
      <c r="AQ46" t="str">
        <f t="shared" si="21"/>
        <v/>
      </c>
      <c r="AR46" t="str">
        <f t="shared" si="3"/>
        <v/>
      </c>
    </row>
    <row r="47" spans="1:44" x14ac:dyDescent="0.25">
      <c r="A47" s="25" t="s">
        <v>141</v>
      </c>
      <c r="B47" s="24" t="s">
        <v>142</v>
      </c>
      <c r="C47">
        <v>5</v>
      </c>
      <c r="D47" s="24" t="s">
        <v>26</v>
      </c>
      <c r="E47" s="22" t="s">
        <v>139</v>
      </c>
      <c r="J47" s="22"/>
      <c r="K47" s="22"/>
      <c r="L47" t="str">
        <f t="shared" si="4"/>
        <v>List2!R6:R8</v>
      </c>
      <c r="M47">
        <v>44</v>
      </c>
      <c r="O47" s="21">
        <v>44835</v>
      </c>
      <c r="S47" s="1" t="str">
        <f>T(List1!B55)</f>
        <v/>
      </c>
      <c r="T47" s="1" t="str">
        <f t="shared" si="5"/>
        <v/>
      </c>
      <c r="U47" s="1" t="str">
        <f t="shared" si="5"/>
        <v/>
      </c>
      <c r="V47" s="1" t="str">
        <f t="shared" si="5"/>
        <v/>
      </c>
      <c r="W47" s="1" t="str">
        <f t="shared" si="5"/>
        <v/>
      </c>
      <c r="X47" s="1" t="str">
        <f t="shared" si="5"/>
        <v/>
      </c>
      <c r="Y47" s="1" t="str">
        <f t="shared" si="20"/>
        <v/>
      </c>
      <c r="Z47" s="1" t="str">
        <f t="shared" si="6"/>
        <v/>
      </c>
      <c r="AA47" s="1" t="str">
        <f>IF(S47&lt;&gt;"",IF(ISNA(VLOOKUP(S47,List2!S48:$S$50,2,FALSE)),"","DUPLICITA "),"")</f>
        <v/>
      </c>
      <c r="AB47" s="1" t="str">
        <f t="shared" si="7"/>
        <v/>
      </c>
      <c r="AC47" s="1" t="str">
        <f t="shared" si="8"/>
        <v/>
      </c>
      <c r="AD47" s="1" t="str">
        <f t="shared" si="9"/>
        <v/>
      </c>
      <c r="AE47" s="1" t="str">
        <f t="shared" si="10"/>
        <v/>
      </c>
      <c r="AF47" s="1" t="str">
        <f t="shared" si="11"/>
        <v/>
      </c>
      <c r="AG47" s="1" t="str">
        <f t="shared" si="12"/>
        <v/>
      </c>
      <c r="AH47" s="1" t="str">
        <f t="shared" si="13"/>
        <v/>
      </c>
      <c r="AI47" s="1" t="str">
        <f t="shared" si="2"/>
        <v/>
      </c>
      <c r="AJ47" s="1" t="str">
        <f t="shared" si="14"/>
        <v/>
      </c>
      <c r="AK47" s="4" t="str">
        <f>IF((List1!I55)&lt;&gt;"",(List1!I55),"")</f>
        <v/>
      </c>
      <c r="AL47" s="4">
        <f t="shared" si="15"/>
        <v>0</v>
      </c>
      <c r="AM47" s="4" t="str">
        <f>IF((List1!J55)&lt;&gt;"",(List1!J55),"")</f>
        <v/>
      </c>
      <c r="AN47" s="4" t="str">
        <f t="shared" si="22"/>
        <v/>
      </c>
      <c r="AO47" s="4" t="str">
        <f t="shared" si="23"/>
        <v/>
      </c>
      <c r="AP47" t="str">
        <f t="shared" si="18"/>
        <v/>
      </c>
      <c r="AQ47" t="str">
        <f t="shared" si="21"/>
        <v/>
      </c>
      <c r="AR47" t="str">
        <f t="shared" si="3"/>
        <v/>
      </c>
    </row>
    <row r="48" spans="1:44" x14ac:dyDescent="0.25">
      <c r="A48" s="23" t="s">
        <v>143</v>
      </c>
      <c r="B48" s="24" t="s">
        <v>144</v>
      </c>
      <c r="C48">
        <v>3</v>
      </c>
      <c r="D48" s="24" t="s">
        <v>45</v>
      </c>
      <c r="E48" s="22"/>
      <c r="J48" s="22"/>
      <c r="K48" s="22"/>
      <c r="L48" t="str">
        <f t="shared" si="4"/>
        <v>List2!R6:R8</v>
      </c>
      <c r="M48">
        <v>45</v>
      </c>
      <c r="O48" s="21">
        <v>44835</v>
      </c>
      <c r="S48" s="1" t="str">
        <f>T(List1!B56)</f>
        <v/>
      </c>
      <c r="T48" s="1" t="str">
        <f t="shared" si="5"/>
        <v/>
      </c>
      <c r="U48" s="1" t="str">
        <f t="shared" si="5"/>
        <v/>
      </c>
      <c r="V48" s="1" t="str">
        <f t="shared" si="5"/>
        <v/>
      </c>
      <c r="W48" s="1" t="str">
        <f t="shared" si="5"/>
        <v/>
      </c>
      <c r="X48" s="1" t="str">
        <f t="shared" si="5"/>
        <v/>
      </c>
      <c r="Y48" s="1" t="str">
        <f t="shared" si="20"/>
        <v/>
      </c>
      <c r="Z48" s="1" t="str">
        <f t="shared" si="6"/>
        <v/>
      </c>
      <c r="AA48" s="1" t="str">
        <f>IF(S48&lt;&gt;"",IF(ISNA(VLOOKUP(S48,List2!S49:$S$50,2,FALSE)),"","DUPLICITA "),"")</f>
        <v/>
      </c>
      <c r="AB48" s="1" t="str">
        <f t="shared" si="7"/>
        <v/>
      </c>
      <c r="AC48" s="1" t="str">
        <f t="shared" si="8"/>
        <v/>
      </c>
      <c r="AD48" s="1" t="str">
        <f t="shared" si="9"/>
        <v/>
      </c>
      <c r="AE48" s="1" t="str">
        <f t="shared" si="10"/>
        <v/>
      </c>
      <c r="AF48" s="1" t="str">
        <f t="shared" si="11"/>
        <v/>
      </c>
      <c r="AG48" s="1" t="str">
        <f t="shared" si="12"/>
        <v/>
      </c>
      <c r="AH48" s="1" t="str">
        <f t="shared" si="13"/>
        <v/>
      </c>
      <c r="AI48" s="1" t="str">
        <f t="shared" si="2"/>
        <v/>
      </c>
      <c r="AJ48" s="1" t="str">
        <f t="shared" si="14"/>
        <v/>
      </c>
      <c r="AK48" s="4" t="str">
        <f>IF((List1!I56)&lt;&gt;"",(List1!I56),"")</f>
        <v/>
      </c>
      <c r="AL48" s="4">
        <f t="shared" si="15"/>
        <v>0</v>
      </c>
      <c r="AM48" s="4" t="str">
        <f>IF((List1!J56)&lt;&gt;"",(List1!J56),"")</f>
        <v/>
      </c>
      <c r="AN48" s="4" t="str">
        <f t="shared" si="22"/>
        <v/>
      </c>
      <c r="AO48" s="4" t="str">
        <f t="shared" si="23"/>
        <v/>
      </c>
      <c r="AP48" t="str">
        <f t="shared" si="18"/>
        <v/>
      </c>
      <c r="AQ48" t="str">
        <f t="shared" si="21"/>
        <v/>
      </c>
      <c r="AR48" t="str">
        <f t="shared" si="3"/>
        <v/>
      </c>
    </row>
    <row r="49" spans="1:44" x14ac:dyDescent="0.25">
      <c r="A49" s="25" t="s">
        <v>145</v>
      </c>
      <c r="B49" s="24" t="s">
        <v>146</v>
      </c>
      <c r="C49">
        <v>5</v>
      </c>
      <c r="D49" s="24" t="s">
        <v>10</v>
      </c>
      <c r="E49" s="22" t="s">
        <v>143</v>
      </c>
      <c r="J49" s="22"/>
      <c r="K49" s="22"/>
      <c r="L49" t="str">
        <f t="shared" si="4"/>
        <v>List2!R6:R8</v>
      </c>
      <c r="M49">
        <v>46</v>
      </c>
      <c r="O49" s="21">
        <v>44835</v>
      </c>
      <c r="S49" s="1" t="str">
        <f>T(List1!B57)</f>
        <v/>
      </c>
      <c r="T49" s="1" t="str">
        <f t="shared" si="5"/>
        <v/>
      </c>
      <c r="U49" s="1" t="str">
        <f t="shared" si="5"/>
        <v/>
      </c>
      <c r="V49" s="1" t="str">
        <f t="shared" si="5"/>
        <v/>
      </c>
      <c r="W49" s="1" t="str">
        <f t="shared" si="5"/>
        <v/>
      </c>
      <c r="X49" s="1" t="str">
        <f t="shared" si="5"/>
        <v/>
      </c>
      <c r="Y49" s="1" t="str">
        <f t="shared" si="20"/>
        <v/>
      </c>
      <c r="Z49" s="1" t="str">
        <f t="shared" si="6"/>
        <v/>
      </c>
      <c r="AA49" s="1" t="str">
        <f>IF(S49&lt;&gt;"",IF(ISNA(VLOOKUP(S49,List2!S50:$S$50,2,FALSE)),"","DUPLICITA "),"")</f>
        <v/>
      </c>
      <c r="AB49" s="1" t="str">
        <f t="shared" ref="AB49" si="24">IF(ISNA(VLOOKUP(T49,$S$4:$S$49,1,FALSE)),T49,"")</f>
        <v/>
      </c>
      <c r="AC49" s="1" t="str">
        <f t="shared" ref="AC49" si="25">IF(ISNA(VLOOKUP(U49,$S$4:$S$49,1,FALSE)),U49,"")</f>
        <v/>
      </c>
      <c r="AD49" s="1" t="str">
        <f t="shared" ref="AD49" si="26">IF(ISNA(VLOOKUP(V49,$S$4:$S$49,1,FALSE)),V49,"")</f>
        <v/>
      </c>
      <c r="AE49" s="1" t="str">
        <f t="shared" ref="AE49" si="27">IF(ISNA(VLOOKUP(W49,$S$4:$S$49,1,FALSE)),W49,"")</f>
        <v/>
      </c>
      <c r="AF49" s="1" t="str">
        <f t="shared" ref="AF49" si="28">IF(ISNA(VLOOKUP(X49,$S$4:$S$49,1,FALSE)),X49,"")</f>
        <v/>
      </c>
      <c r="AG49" s="1" t="str">
        <f t="shared" ref="AG49" si="29">IF(ISNA(VLOOKUP(Y49,$S$4:$S$49,1,FALSE)),Y49,"")</f>
        <v/>
      </c>
      <c r="AH49" s="1" t="str">
        <f t="shared" si="13"/>
        <v/>
      </c>
      <c r="AI49" s="1" t="str">
        <f t="shared" si="2"/>
        <v/>
      </c>
      <c r="AJ49" s="1" t="str">
        <f t="shared" si="14"/>
        <v/>
      </c>
      <c r="AK49" s="4" t="str">
        <f>IF((List1!I57)&lt;&gt;"",(List1!I57),"")</f>
        <v/>
      </c>
      <c r="AL49" s="4">
        <f t="shared" si="15"/>
        <v>0</v>
      </c>
      <c r="AM49" s="4" t="str">
        <f>IF((List1!J57)&lt;&gt;"",(List1!J57),"")</f>
        <v/>
      </c>
      <c r="AN49" s="4" t="str">
        <f t="shared" si="22"/>
        <v/>
      </c>
      <c r="AO49" s="4" t="str">
        <f t="shared" si="23"/>
        <v/>
      </c>
      <c r="AP49" t="str">
        <f t="shared" si="18"/>
        <v/>
      </c>
      <c r="AQ49" t="str">
        <f t="shared" si="21"/>
        <v/>
      </c>
      <c r="AR49" t="str">
        <f t="shared" ref="AR49" si="30">IF(AP49&lt;&gt;"",S49&amp;" "&amp;VLOOKUP(S49,$A$4:$B$50,2,FALSE)&amp;", ","")</f>
        <v/>
      </c>
    </row>
    <row r="50" spans="1:44" x14ac:dyDescent="0.25">
      <c r="A50" s="25" t="s">
        <v>147</v>
      </c>
      <c r="B50" s="24" t="s">
        <v>148</v>
      </c>
      <c r="C50">
        <v>3</v>
      </c>
      <c r="D50" s="24" t="s">
        <v>45</v>
      </c>
      <c r="E50" t="s">
        <v>87</v>
      </c>
      <c r="F50" t="s">
        <v>90</v>
      </c>
      <c r="G50" t="s">
        <v>126</v>
      </c>
      <c r="H50" t="s">
        <v>138</v>
      </c>
      <c r="I50" t="s">
        <v>141</v>
      </c>
      <c r="J50" s="22"/>
      <c r="K50" s="22"/>
      <c r="L50" t="str">
        <f t="shared" si="4"/>
        <v>List2!R6:R8</v>
      </c>
      <c r="M50">
        <v>47</v>
      </c>
      <c r="O50" s="21"/>
      <c r="AP50" t="str">
        <f t="shared" si="18"/>
        <v/>
      </c>
      <c r="AQ50" t="str">
        <f t="shared" si="21"/>
        <v/>
      </c>
      <c r="AR50" t="str">
        <f>IF(AP50&lt;&gt;"",S50&amp;" "&amp;VLOOKUP(S50,$A$4:$B$50,2,FALSE)&amp;", ","")</f>
        <v/>
      </c>
    </row>
    <row r="51" spans="1:44" x14ac:dyDescent="0.25">
      <c r="A51" s="25" t="s">
        <v>149</v>
      </c>
      <c r="B51" s="24" t="s">
        <v>150</v>
      </c>
      <c r="C51">
        <v>3</v>
      </c>
      <c r="D51" s="24" t="s">
        <v>10</v>
      </c>
      <c r="E51" t="s">
        <v>87</v>
      </c>
      <c r="F51" t="s">
        <v>90</v>
      </c>
      <c r="G51" t="s">
        <v>126</v>
      </c>
      <c r="H51" t="s">
        <v>138</v>
      </c>
      <c r="I51" t="s">
        <v>141</v>
      </c>
      <c r="J51" s="22" t="s">
        <v>147</v>
      </c>
      <c r="K51" s="22"/>
      <c r="L51" t="str">
        <f t="shared" si="4"/>
        <v>List2!R6:R8</v>
      </c>
      <c r="M51">
        <v>48</v>
      </c>
      <c r="O51" s="21">
        <v>44835</v>
      </c>
    </row>
    <row r="52" spans="1:44" x14ac:dyDescent="0.25">
      <c r="A52" s="23" t="s">
        <v>151</v>
      </c>
      <c r="B52" s="24" t="s">
        <v>27</v>
      </c>
      <c r="C52">
        <v>4</v>
      </c>
      <c r="D52" s="24" t="s">
        <v>10</v>
      </c>
      <c r="J52" s="22"/>
      <c r="K52" s="22"/>
      <c r="L52" t="str">
        <f t="shared" si="4"/>
        <v>List2!R6:R8</v>
      </c>
      <c r="M52">
        <v>49</v>
      </c>
      <c r="O52" s="21"/>
    </row>
    <row r="53" spans="1:44" x14ac:dyDescent="0.25">
      <c r="A53" s="25" t="s">
        <v>152</v>
      </c>
      <c r="B53" s="24" t="s">
        <v>153</v>
      </c>
      <c r="C53">
        <v>6</v>
      </c>
      <c r="D53" s="24" t="s">
        <v>89</v>
      </c>
      <c r="E53" t="s">
        <v>87</v>
      </c>
      <c r="F53" t="s">
        <v>90</v>
      </c>
      <c r="G53" t="s">
        <v>126</v>
      </c>
      <c r="H53" t="s">
        <v>138</v>
      </c>
      <c r="I53" t="s">
        <v>141</v>
      </c>
      <c r="J53" s="22"/>
      <c r="K53" s="22"/>
      <c r="L53" t="str">
        <f t="shared" si="4"/>
        <v>List2!R4</v>
      </c>
      <c r="M53">
        <v>50</v>
      </c>
      <c r="O53" s="21"/>
    </row>
    <row r="57" spans="1:44" x14ac:dyDescent="0.25">
      <c r="E57" s="22"/>
      <c r="F57" s="22"/>
    </row>
    <row r="58" spans="1:44" x14ac:dyDescent="0.25">
      <c r="E58" s="22"/>
      <c r="F58" s="22"/>
    </row>
    <row r="59" spans="1:44" x14ac:dyDescent="0.25">
      <c r="E59" s="22"/>
      <c r="F59" s="22"/>
    </row>
    <row r="60" spans="1:44" x14ac:dyDescent="0.25">
      <c r="E60" s="22" t="s">
        <v>91</v>
      </c>
      <c r="F60" s="22"/>
    </row>
    <row r="61" spans="1:44" x14ac:dyDescent="0.25">
      <c r="E61" s="22" t="s">
        <v>92</v>
      </c>
      <c r="F61" s="22"/>
    </row>
    <row r="62" spans="1:44" x14ac:dyDescent="0.25">
      <c r="E62" s="22" t="s">
        <v>93</v>
      </c>
      <c r="F62" s="22"/>
    </row>
    <row r="63" spans="1:44" x14ac:dyDescent="0.25">
      <c r="E63" s="22"/>
      <c r="F63" s="22"/>
    </row>
    <row r="64" spans="1:44" x14ac:dyDescent="0.25">
      <c r="E64" s="22" t="s">
        <v>96</v>
      </c>
      <c r="F64" s="22"/>
    </row>
    <row r="65" spans="5:6" x14ac:dyDescent="0.25">
      <c r="E65" s="22" t="s">
        <v>97</v>
      </c>
      <c r="F65" s="22"/>
    </row>
    <row r="66" spans="5:6" x14ac:dyDescent="0.25">
      <c r="E66" s="22" t="s">
        <v>94</v>
      </c>
      <c r="F66" s="22" t="s">
        <v>98</v>
      </c>
    </row>
    <row r="67" spans="5:6" x14ac:dyDescent="0.25">
      <c r="E67" s="22"/>
      <c r="F67" s="22"/>
    </row>
    <row r="68" spans="5:6" x14ac:dyDescent="0.25">
      <c r="E68" s="22" t="s">
        <v>101</v>
      </c>
      <c r="F68" s="22"/>
    </row>
    <row r="69" spans="5:6" x14ac:dyDescent="0.25">
      <c r="E69" s="22" t="s">
        <v>102</v>
      </c>
      <c r="F69" s="22"/>
    </row>
    <row r="70" spans="5:6" x14ac:dyDescent="0.25">
      <c r="E70" s="22"/>
      <c r="F70" s="22"/>
    </row>
    <row r="71" spans="5:6" x14ac:dyDescent="0.25">
      <c r="E71" s="22" t="s">
        <v>104</v>
      </c>
      <c r="F71" s="22"/>
    </row>
    <row r="72" spans="5:6" x14ac:dyDescent="0.25">
      <c r="E72" s="22"/>
      <c r="F72" s="22"/>
    </row>
    <row r="73" spans="5:6" x14ac:dyDescent="0.25">
      <c r="E73" s="22" t="s">
        <v>106</v>
      </c>
      <c r="F73" s="22"/>
    </row>
    <row r="74" spans="5:6" x14ac:dyDescent="0.25">
      <c r="E74" s="22"/>
      <c r="F74" s="22"/>
    </row>
    <row r="75" spans="5:6" x14ac:dyDescent="0.25">
      <c r="E75" s="22" t="s">
        <v>110</v>
      </c>
      <c r="F75" s="22"/>
    </row>
    <row r="76" spans="5:6" x14ac:dyDescent="0.25">
      <c r="E76" s="22" t="s">
        <v>111</v>
      </c>
      <c r="F76" s="22"/>
    </row>
    <row r="77" spans="5:6" x14ac:dyDescent="0.25">
      <c r="E77" s="22" t="s">
        <v>112</v>
      </c>
      <c r="F77" s="22"/>
    </row>
    <row r="78" spans="5:6" x14ac:dyDescent="0.25">
      <c r="E78" s="22"/>
      <c r="F78" s="22"/>
    </row>
    <row r="79" spans="5:6" x14ac:dyDescent="0.25">
      <c r="E79" s="22" t="s">
        <v>115</v>
      </c>
      <c r="F79" s="22"/>
    </row>
    <row r="80" spans="5:6" x14ac:dyDescent="0.25">
      <c r="E80" s="22"/>
      <c r="F80" s="22"/>
    </row>
    <row r="81" spans="5:6" x14ac:dyDescent="0.25">
      <c r="E81" s="22" t="s">
        <v>117</v>
      </c>
      <c r="F81" s="22"/>
    </row>
    <row r="82" spans="5:6" x14ac:dyDescent="0.25">
      <c r="E82" s="22"/>
      <c r="F82" s="22"/>
    </row>
    <row r="83" spans="5:6" x14ac:dyDescent="0.25">
      <c r="E83" s="22" t="s">
        <v>119</v>
      </c>
      <c r="F83" s="22"/>
    </row>
    <row r="84" spans="5:6" x14ac:dyDescent="0.25">
      <c r="E84" s="22"/>
      <c r="F84" s="22"/>
    </row>
    <row r="85" spans="5:6" x14ac:dyDescent="0.25">
      <c r="E85" s="22" t="s">
        <v>121</v>
      </c>
      <c r="F85" s="22"/>
    </row>
    <row r="86" spans="5:6" x14ac:dyDescent="0.25">
      <c r="E86" s="22" t="s">
        <v>122</v>
      </c>
      <c r="F86" s="22"/>
    </row>
    <row r="87" spans="5:6" x14ac:dyDescent="0.25">
      <c r="E87" s="22" t="s">
        <v>123</v>
      </c>
      <c r="F87" s="22"/>
    </row>
    <row r="88" spans="5:6" x14ac:dyDescent="0.25">
      <c r="E88" s="22"/>
      <c r="F88" s="22"/>
    </row>
    <row r="89" spans="5:6" x14ac:dyDescent="0.25">
      <c r="E89" s="22" t="s">
        <v>126</v>
      </c>
      <c r="F89" s="22"/>
    </row>
    <row r="90" spans="5:6" x14ac:dyDescent="0.25">
      <c r="E90" s="22" t="s">
        <v>127</v>
      </c>
      <c r="F90" s="22"/>
    </row>
    <row r="91" spans="5:6" x14ac:dyDescent="0.25">
      <c r="E91" s="22"/>
      <c r="F91" s="22"/>
    </row>
    <row r="92" spans="5:6" x14ac:dyDescent="0.25">
      <c r="E92" s="22"/>
      <c r="F92" s="22"/>
    </row>
    <row r="93" spans="5:6" x14ac:dyDescent="0.25">
      <c r="E93" s="22" t="s">
        <v>131</v>
      </c>
      <c r="F93" s="22"/>
    </row>
    <row r="94" spans="5:6" x14ac:dyDescent="0.25">
      <c r="E94" s="22"/>
      <c r="F94" s="22"/>
    </row>
    <row r="95" spans="5:6" x14ac:dyDescent="0.25">
      <c r="E95" s="22" t="s">
        <v>133</v>
      </c>
      <c r="F95" s="22"/>
    </row>
    <row r="96" spans="5:6" x14ac:dyDescent="0.25">
      <c r="E96" s="22"/>
      <c r="F96" s="22"/>
    </row>
    <row r="97" spans="5:6" x14ac:dyDescent="0.25">
      <c r="E97" s="22"/>
      <c r="F97" s="22"/>
    </row>
    <row r="98" spans="5:6" x14ac:dyDescent="0.25">
      <c r="E98" s="22" t="s">
        <v>137</v>
      </c>
      <c r="F98" s="22"/>
    </row>
    <row r="99" spans="5:6" x14ac:dyDescent="0.25">
      <c r="E99" s="22"/>
      <c r="F99" s="22"/>
    </row>
    <row r="100" spans="5:6" x14ac:dyDescent="0.25">
      <c r="E100" s="22" t="s">
        <v>139</v>
      </c>
      <c r="F100" s="22"/>
    </row>
    <row r="101" spans="5:6" x14ac:dyDescent="0.25">
      <c r="E101" s="22"/>
      <c r="F101" s="22"/>
    </row>
    <row r="102" spans="5:6" x14ac:dyDescent="0.25">
      <c r="E102" s="22" t="s">
        <v>143</v>
      </c>
      <c r="F102" s="22"/>
    </row>
    <row r="103" spans="5:6" x14ac:dyDescent="0.25">
      <c r="E103" s="22"/>
      <c r="F103" s="22"/>
    </row>
    <row r="104" spans="5:6" x14ac:dyDescent="0.25">
      <c r="E104" s="22" t="s">
        <v>147</v>
      </c>
      <c r="F104" s="22"/>
    </row>
    <row r="105" spans="5:6" x14ac:dyDescent="0.25">
      <c r="E105" s="22"/>
      <c r="F105" s="22"/>
    </row>
    <row r="106" spans="5:6" x14ac:dyDescent="0.25">
      <c r="E106" s="22"/>
      <c r="F106" s="22"/>
    </row>
  </sheetData>
  <sortState ref="A3:M49">
    <sortCondition ref="M3:M4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FF21-D4B8-4551-B105-F5F01617826C}">
  <sheetPr codeName="List4"/>
  <dimension ref="A1:D50"/>
  <sheetViews>
    <sheetView workbookViewId="0">
      <selection sqref="A1:B50"/>
    </sheetView>
  </sheetViews>
  <sheetFormatPr defaultRowHeight="15" x14ac:dyDescent="0.25"/>
  <cols>
    <col min="1" max="1" width="10" bestFit="1" customWidth="1"/>
    <col min="2" max="2" width="59.140625" bestFit="1" customWidth="1"/>
    <col min="3" max="3" width="2" bestFit="1" customWidth="1"/>
    <col min="4" max="4" width="5" bestFit="1" customWidth="1"/>
  </cols>
  <sheetData>
    <row r="1" spans="1:4" x14ac:dyDescent="0.25">
      <c r="A1" s="23" t="s">
        <v>87</v>
      </c>
      <c r="B1" s="24" t="s">
        <v>88</v>
      </c>
      <c r="C1">
        <v>1</v>
      </c>
      <c r="D1" s="24" t="s">
        <v>89</v>
      </c>
    </row>
    <row r="2" spans="1:4" x14ac:dyDescent="0.25">
      <c r="A2" s="23" t="s">
        <v>90</v>
      </c>
      <c r="B2" s="24" t="s">
        <v>14</v>
      </c>
      <c r="C2">
        <v>3</v>
      </c>
      <c r="D2" s="24" t="s">
        <v>45</v>
      </c>
    </row>
    <row r="3" spans="1:4" x14ac:dyDescent="0.25">
      <c r="A3" s="25" t="s">
        <v>91</v>
      </c>
      <c r="B3" s="24" t="s">
        <v>15</v>
      </c>
      <c r="C3">
        <v>3</v>
      </c>
      <c r="D3" s="24" t="s">
        <v>45</v>
      </c>
    </row>
    <row r="4" spans="1:4" x14ac:dyDescent="0.25">
      <c r="A4" s="25" t="s">
        <v>92</v>
      </c>
      <c r="B4" s="24" t="s">
        <v>16</v>
      </c>
      <c r="C4">
        <v>3</v>
      </c>
      <c r="D4" s="24" t="s">
        <v>10</v>
      </c>
    </row>
    <row r="5" spans="1:4" x14ac:dyDescent="0.25">
      <c r="A5" s="25" t="s">
        <v>93</v>
      </c>
      <c r="B5" s="24" t="s">
        <v>17</v>
      </c>
      <c r="C5">
        <v>3</v>
      </c>
      <c r="D5" s="24" t="s">
        <v>45</v>
      </c>
    </row>
    <row r="6" spans="1:4" x14ac:dyDescent="0.25">
      <c r="A6" s="25" t="s">
        <v>94</v>
      </c>
      <c r="B6" s="24" t="s">
        <v>95</v>
      </c>
      <c r="C6">
        <v>6</v>
      </c>
      <c r="D6" s="24" t="s">
        <v>10</v>
      </c>
    </row>
    <row r="7" spans="1:4" x14ac:dyDescent="0.25">
      <c r="A7" s="25" t="s">
        <v>96</v>
      </c>
      <c r="B7" s="24" t="s">
        <v>18</v>
      </c>
      <c r="C7">
        <v>3</v>
      </c>
      <c r="D7" s="24" t="s">
        <v>45</v>
      </c>
    </row>
    <row r="8" spans="1:4" x14ac:dyDescent="0.25">
      <c r="A8" s="25" t="s">
        <v>97</v>
      </c>
      <c r="B8" s="24" t="s">
        <v>19</v>
      </c>
      <c r="C8">
        <v>3</v>
      </c>
      <c r="D8" s="24" t="s">
        <v>45</v>
      </c>
    </row>
    <row r="9" spans="1:4" x14ac:dyDescent="0.25">
      <c r="A9" s="25" t="s">
        <v>98</v>
      </c>
      <c r="B9" s="24" t="s">
        <v>20</v>
      </c>
      <c r="C9">
        <v>6</v>
      </c>
      <c r="D9" s="24" t="s">
        <v>10</v>
      </c>
    </row>
    <row r="10" spans="1:4" x14ac:dyDescent="0.25">
      <c r="A10" s="25" t="s">
        <v>99</v>
      </c>
      <c r="B10" s="24" t="s">
        <v>100</v>
      </c>
      <c r="C10">
        <v>6</v>
      </c>
      <c r="D10" s="24" t="s">
        <v>38</v>
      </c>
    </row>
    <row r="11" spans="1:4" x14ac:dyDescent="0.25">
      <c r="A11" s="25" t="s">
        <v>101</v>
      </c>
      <c r="B11" s="24" t="s">
        <v>21</v>
      </c>
      <c r="C11">
        <v>3</v>
      </c>
      <c r="D11" s="24" t="s">
        <v>45</v>
      </c>
    </row>
    <row r="12" spans="1:4" x14ac:dyDescent="0.25">
      <c r="A12" s="25" t="s">
        <v>102</v>
      </c>
      <c r="B12" s="24" t="s">
        <v>22</v>
      </c>
      <c r="C12">
        <v>6</v>
      </c>
      <c r="D12" s="24" t="s">
        <v>26</v>
      </c>
    </row>
    <row r="13" spans="1:4" x14ac:dyDescent="0.25">
      <c r="A13" s="25" t="s">
        <v>103</v>
      </c>
      <c r="B13" s="24" t="s">
        <v>23</v>
      </c>
      <c r="C13">
        <v>4</v>
      </c>
      <c r="D13" s="24" t="s">
        <v>38</v>
      </c>
    </row>
    <row r="14" spans="1:4" x14ac:dyDescent="0.25">
      <c r="A14" s="25" t="s">
        <v>104</v>
      </c>
      <c r="B14" s="24" t="s">
        <v>28</v>
      </c>
      <c r="C14">
        <v>3</v>
      </c>
      <c r="D14" s="24" t="s">
        <v>45</v>
      </c>
    </row>
    <row r="15" spans="1:4" x14ac:dyDescent="0.25">
      <c r="A15" s="25" t="s">
        <v>105</v>
      </c>
      <c r="B15" s="24" t="s">
        <v>29</v>
      </c>
      <c r="C15">
        <v>5</v>
      </c>
      <c r="D15" s="24" t="s">
        <v>10</v>
      </c>
    </row>
    <row r="16" spans="1:4" x14ac:dyDescent="0.25">
      <c r="A16" s="25" t="s">
        <v>106</v>
      </c>
      <c r="B16" s="24" t="s">
        <v>107</v>
      </c>
      <c r="C16">
        <v>3</v>
      </c>
      <c r="D16" s="24" t="s">
        <v>45</v>
      </c>
    </row>
    <row r="17" spans="1:4" x14ac:dyDescent="0.25">
      <c r="A17" s="25" t="s">
        <v>108</v>
      </c>
      <c r="B17" s="24" t="s">
        <v>109</v>
      </c>
      <c r="C17">
        <v>5</v>
      </c>
      <c r="D17" s="24" t="s">
        <v>10</v>
      </c>
    </row>
    <row r="18" spans="1:4" x14ac:dyDescent="0.25">
      <c r="A18" s="25" t="s">
        <v>110</v>
      </c>
      <c r="B18" s="24" t="s">
        <v>32</v>
      </c>
      <c r="C18">
        <v>3</v>
      </c>
      <c r="D18" s="24" t="s">
        <v>45</v>
      </c>
    </row>
    <row r="19" spans="1:4" x14ac:dyDescent="0.25">
      <c r="A19" s="25" t="s">
        <v>111</v>
      </c>
      <c r="B19" s="24" t="s">
        <v>33</v>
      </c>
      <c r="C19">
        <v>3</v>
      </c>
      <c r="D19" s="24" t="s">
        <v>45</v>
      </c>
    </row>
    <row r="20" spans="1:4" x14ac:dyDescent="0.25">
      <c r="A20" s="25" t="s">
        <v>112</v>
      </c>
      <c r="B20" s="24" t="s">
        <v>34</v>
      </c>
      <c r="C20">
        <v>6</v>
      </c>
      <c r="D20" s="24" t="s">
        <v>10</v>
      </c>
    </row>
    <row r="21" spans="1:4" x14ac:dyDescent="0.25">
      <c r="A21" s="25" t="s">
        <v>113</v>
      </c>
      <c r="B21" s="24" t="s">
        <v>114</v>
      </c>
      <c r="C21">
        <v>6</v>
      </c>
      <c r="D21" s="24" t="s">
        <v>38</v>
      </c>
    </row>
    <row r="22" spans="1:4" x14ac:dyDescent="0.25">
      <c r="A22" s="25" t="s">
        <v>115</v>
      </c>
      <c r="B22" s="24" t="s">
        <v>11</v>
      </c>
      <c r="C22">
        <v>3</v>
      </c>
      <c r="D22" s="24" t="s">
        <v>45</v>
      </c>
    </row>
    <row r="23" spans="1:4" x14ac:dyDescent="0.25">
      <c r="A23" s="25" t="s">
        <v>116</v>
      </c>
      <c r="B23" s="24" t="s">
        <v>13</v>
      </c>
      <c r="C23">
        <v>5</v>
      </c>
      <c r="D23" s="24" t="s">
        <v>10</v>
      </c>
    </row>
    <row r="24" spans="1:4" x14ac:dyDescent="0.25">
      <c r="A24" s="25" t="s">
        <v>117</v>
      </c>
      <c r="B24" s="24" t="s">
        <v>24</v>
      </c>
      <c r="C24">
        <v>3</v>
      </c>
      <c r="D24" s="24" t="s">
        <v>45</v>
      </c>
    </row>
    <row r="25" spans="1:4" x14ac:dyDescent="0.25">
      <c r="A25" s="25" t="s">
        <v>118</v>
      </c>
      <c r="B25" s="24" t="s">
        <v>25</v>
      </c>
      <c r="C25">
        <v>5</v>
      </c>
      <c r="D25" s="24" t="s">
        <v>10</v>
      </c>
    </row>
    <row r="26" spans="1:4" x14ac:dyDescent="0.25">
      <c r="A26" s="25" t="s">
        <v>119</v>
      </c>
      <c r="B26" s="24" t="s">
        <v>41</v>
      </c>
      <c r="C26">
        <v>3</v>
      </c>
      <c r="D26" s="24" t="s">
        <v>45</v>
      </c>
    </row>
    <row r="27" spans="1:4" x14ac:dyDescent="0.25">
      <c r="A27" s="25" t="s">
        <v>120</v>
      </c>
      <c r="B27" s="24" t="s">
        <v>42</v>
      </c>
      <c r="C27">
        <v>5</v>
      </c>
      <c r="D27" s="24" t="s">
        <v>10</v>
      </c>
    </row>
    <row r="28" spans="1:4" x14ac:dyDescent="0.25">
      <c r="A28" s="25" t="s">
        <v>121</v>
      </c>
      <c r="B28" s="24" t="s">
        <v>35</v>
      </c>
      <c r="C28">
        <v>3</v>
      </c>
      <c r="D28" s="24" t="s">
        <v>45</v>
      </c>
    </row>
    <row r="29" spans="1:4" x14ac:dyDescent="0.25">
      <c r="A29" s="25" t="s">
        <v>122</v>
      </c>
      <c r="B29" s="24" t="s">
        <v>36</v>
      </c>
      <c r="C29">
        <v>3</v>
      </c>
      <c r="D29" s="24" t="s">
        <v>45</v>
      </c>
    </row>
    <row r="30" spans="1:4" x14ac:dyDescent="0.25">
      <c r="A30" s="25" t="s">
        <v>123</v>
      </c>
      <c r="B30" s="24" t="s">
        <v>37</v>
      </c>
      <c r="C30">
        <v>6</v>
      </c>
      <c r="D30" s="24" t="s">
        <v>26</v>
      </c>
    </row>
    <row r="31" spans="1:4" x14ac:dyDescent="0.25">
      <c r="A31" s="25" t="s">
        <v>124</v>
      </c>
      <c r="B31" s="24" t="s">
        <v>125</v>
      </c>
      <c r="C31">
        <v>5</v>
      </c>
      <c r="D31" s="24" t="s">
        <v>38</v>
      </c>
    </row>
    <row r="32" spans="1:4" x14ac:dyDescent="0.25">
      <c r="A32" s="23" t="s">
        <v>126</v>
      </c>
      <c r="B32" s="24" t="s">
        <v>44</v>
      </c>
      <c r="C32">
        <v>3</v>
      </c>
      <c r="D32" s="24" t="s">
        <v>45</v>
      </c>
    </row>
    <row r="33" spans="1:4" x14ac:dyDescent="0.25">
      <c r="A33" s="25" t="s">
        <v>127</v>
      </c>
      <c r="B33" s="24" t="s">
        <v>46</v>
      </c>
      <c r="C33">
        <v>6</v>
      </c>
      <c r="D33" s="24" t="s">
        <v>26</v>
      </c>
    </row>
    <row r="34" spans="1:4" x14ac:dyDescent="0.25">
      <c r="A34" s="25" t="s">
        <v>128</v>
      </c>
      <c r="B34" s="24" t="s">
        <v>129</v>
      </c>
      <c r="C34">
        <v>5</v>
      </c>
      <c r="D34" s="24" t="s">
        <v>38</v>
      </c>
    </row>
    <row r="35" spans="1:4" x14ac:dyDescent="0.25">
      <c r="A35" s="23" t="s">
        <v>130</v>
      </c>
      <c r="B35" s="24" t="s">
        <v>43</v>
      </c>
      <c r="C35">
        <v>5</v>
      </c>
      <c r="D35" s="24" t="s">
        <v>10</v>
      </c>
    </row>
    <row r="36" spans="1:4" x14ac:dyDescent="0.25">
      <c r="A36" s="25" t="s">
        <v>131</v>
      </c>
      <c r="B36" s="24" t="s">
        <v>39</v>
      </c>
      <c r="C36">
        <v>3</v>
      </c>
      <c r="D36" s="24" t="s">
        <v>45</v>
      </c>
    </row>
    <row r="37" spans="1:4" x14ac:dyDescent="0.25">
      <c r="A37" s="25" t="s">
        <v>132</v>
      </c>
      <c r="B37" s="24" t="s">
        <v>40</v>
      </c>
      <c r="C37">
        <v>5</v>
      </c>
      <c r="D37" s="24" t="s">
        <v>10</v>
      </c>
    </row>
    <row r="38" spans="1:4" x14ac:dyDescent="0.25">
      <c r="A38" s="25" t="s">
        <v>133</v>
      </c>
      <c r="B38" s="24" t="s">
        <v>47</v>
      </c>
      <c r="C38">
        <v>3</v>
      </c>
      <c r="D38" s="24" t="s">
        <v>45</v>
      </c>
    </row>
    <row r="39" spans="1:4" x14ac:dyDescent="0.25">
      <c r="A39" s="25" t="s">
        <v>134</v>
      </c>
      <c r="B39" s="24" t="s">
        <v>48</v>
      </c>
      <c r="C39">
        <v>5</v>
      </c>
      <c r="D39" s="24" t="s">
        <v>10</v>
      </c>
    </row>
    <row r="40" spans="1:4" x14ac:dyDescent="0.25">
      <c r="A40" s="23" t="s">
        <v>135</v>
      </c>
      <c r="B40" s="24" t="s">
        <v>136</v>
      </c>
      <c r="C40">
        <v>4</v>
      </c>
      <c r="D40" s="24" t="s">
        <v>10</v>
      </c>
    </row>
    <row r="41" spans="1:4" x14ac:dyDescent="0.25">
      <c r="A41" s="23" t="s">
        <v>137</v>
      </c>
      <c r="B41" s="24" t="s">
        <v>30</v>
      </c>
      <c r="C41">
        <v>3</v>
      </c>
      <c r="D41" s="24" t="s">
        <v>45</v>
      </c>
    </row>
    <row r="42" spans="1:4" x14ac:dyDescent="0.25">
      <c r="A42" s="25" t="s">
        <v>138</v>
      </c>
      <c r="B42" s="24" t="s">
        <v>31</v>
      </c>
      <c r="C42">
        <v>5</v>
      </c>
      <c r="D42" s="24" t="s">
        <v>26</v>
      </c>
    </row>
    <row r="43" spans="1:4" x14ac:dyDescent="0.25">
      <c r="A43" s="23" t="s">
        <v>139</v>
      </c>
      <c r="B43" s="24" t="s">
        <v>140</v>
      </c>
      <c r="C43">
        <v>3</v>
      </c>
      <c r="D43" s="24" t="s">
        <v>45</v>
      </c>
    </row>
    <row r="44" spans="1:4" x14ac:dyDescent="0.25">
      <c r="A44" s="25" t="s">
        <v>141</v>
      </c>
      <c r="B44" s="24" t="s">
        <v>142</v>
      </c>
      <c r="C44">
        <v>5</v>
      </c>
      <c r="D44" s="24" t="s">
        <v>26</v>
      </c>
    </row>
    <row r="45" spans="1:4" x14ac:dyDescent="0.25">
      <c r="A45" s="23" t="s">
        <v>143</v>
      </c>
      <c r="B45" s="24" t="s">
        <v>144</v>
      </c>
      <c r="C45">
        <v>3</v>
      </c>
      <c r="D45" s="24" t="s">
        <v>45</v>
      </c>
    </row>
    <row r="46" spans="1:4" x14ac:dyDescent="0.25">
      <c r="A46" s="25" t="s">
        <v>145</v>
      </c>
      <c r="B46" s="24" t="s">
        <v>146</v>
      </c>
      <c r="C46">
        <v>5</v>
      </c>
      <c r="D46" s="24" t="s">
        <v>10</v>
      </c>
    </row>
    <row r="47" spans="1:4" x14ac:dyDescent="0.25">
      <c r="A47" s="25" t="s">
        <v>147</v>
      </c>
      <c r="B47" s="24" t="s">
        <v>148</v>
      </c>
      <c r="C47">
        <v>3</v>
      </c>
      <c r="D47" s="24" t="s">
        <v>45</v>
      </c>
    </row>
    <row r="48" spans="1:4" x14ac:dyDescent="0.25">
      <c r="A48" s="25" t="s">
        <v>149</v>
      </c>
      <c r="B48" s="24" t="s">
        <v>150</v>
      </c>
      <c r="C48">
        <v>3</v>
      </c>
      <c r="D48" s="24" t="s">
        <v>10</v>
      </c>
    </row>
    <row r="49" spans="1:4" x14ac:dyDescent="0.25">
      <c r="A49" s="23" t="s">
        <v>151</v>
      </c>
      <c r="B49" s="24" t="s">
        <v>27</v>
      </c>
      <c r="C49">
        <v>4</v>
      </c>
      <c r="D49" s="24" t="s">
        <v>10</v>
      </c>
    </row>
    <row r="50" spans="1:4" x14ac:dyDescent="0.25">
      <c r="A50" s="25" t="s">
        <v>152</v>
      </c>
      <c r="B50" s="24" t="s">
        <v>153</v>
      </c>
      <c r="C50">
        <v>6</v>
      </c>
      <c r="D50" s="24" t="s">
        <v>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L54"/>
  <sheetViews>
    <sheetView workbookViewId="0">
      <selection activeCell="B1" sqref="B1"/>
    </sheetView>
  </sheetViews>
  <sheetFormatPr defaultRowHeight="15" x14ac:dyDescent="0.25"/>
  <cols>
    <col min="2" max="2" width="58.7109375" bestFit="1" customWidth="1"/>
    <col min="3" max="3" width="18.5703125" bestFit="1" customWidth="1"/>
    <col min="10" max="10" width="10" bestFit="1" customWidth="1"/>
    <col min="11" max="11" width="52.7109375" bestFit="1" customWidth="1"/>
    <col min="12" max="12" width="63.5703125" bestFit="1" customWidth="1"/>
  </cols>
  <sheetData>
    <row r="1" spans="1:12" x14ac:dyDescent="0.25">
      <c r="B1" t="str">
        <f>L5&amp;L6&amp;L7&amp;L8&amp;L9&amp;L10&amp;L11&amp;L12&amp;L13&amp;L14&amp;L15&amp;L16&amp;L17&amp;L18&amp;L19&amp;L20&amp;L21&amp;L22&amp;L23&amp;L24&amp;L25&amp;L26&amp;L27&amp;L28&amp;L29&amp;L30&amp;L31&amp;L32&amp;L33&amp;L34&amp;L35&amp;L36&amp;L37&amp;L38&amp;L39&amp;L40&amp;L41&amp;L42&amp;L43&amp;L44&amp;L45&amp;L46&amp;L47&amp;L48&amp;L49&amp;L50&amp;L51&amp;L52&amp;L53&amp;L54</f>
        <v/>
      </c>
    </row>
    <row r="2" spans="1:12" x14ac:dyDescent="0.25">
      <c r="B2">
        <f>LEN(B1)</f>
        <v>0</v>
      </c>
    </row>
    <row r="5" spans="1:12" x14ac:dyDescent="0.25">
      <c r="A5" s="23" t="s">
        <v>87</v>
      </c>
      <c r="B5" s="24" t="s">
        <v>88</v>
      </c>
      <c r="C5">
        <f>IF(ISNA(VLOOKUP(A5,List2!$AB$4:$AB$49,1,FALSE)),0,1)</f>
        <v>0</v>
      </c>
      <c r="D5">
        <f>IF(ISNA(VLOOKUP(A5,List2!$AC$4:$AC$49,1,FALSE)),0,1)</f>
        <v>0</v>
      </c>
      <c r="E5">
        <f>IF(ISNA(VLOOKUP(A5,List2!$AD$4:$AD$49,1,FALSE)),0,1)</f>
        <v>0</v>
      </c>
      <c r="F5">
        <f>IF(ISNA(VLOOKUP(A5,List2!$AE$4:$AE$49,1,FALSE)),0,1)</f>
        <v>0</v>
      </c>
      <c r="G5">
        <f>IF(ISNA(VLOOKUP(A5,List2!$AF$4:$AF$49,1,FALSE)),0,1)</f>
        <v>0</v>
      </c>
      <c r="H5">
        <f>IF(ISNA(VLOOKUP(A5,List2!$AG$4:$AG$49,1,FALSE)),0,1)</f>
        <v>0</v>
      </c>
      <c r="I5" s="2">
        <f>SUM(C5:H5)</f>
        <v>0</v>
      </c>
      <c r="J5" t="str">
        <f>IF(I5=0,"",A5)</f>
        <v/>
      </c>
      <c r="K5" t="str">
        <f>IF(I5=0,"",B5)</f>
        <v/>
      </c>
      <c r="L5" t="str">
        <f>IF(I5=0,"",J5&amp;" "&amp;K5&amp;", ")</f>
        <v/>
      </c>
    </row>
    <row r="6" spans="1:12" x14ac:dyDescent="0.25">
      <c r="A6" s="23" t="s">
        <v>90</v>
      </c>
      <c r="B6" s="24" t="s">
        <v>14</v>
      </c>
      <c r="C6">
        <f>IF(ISNA(VLOOKUP(A6,List2!$AB$4:$AB$49,1,FALSE)),0,1)</f>
        <v>0</v>
      </c>
      <c r="D6">
        <f>IF(ISNA(VLOOKUP(A6,List2!$AC$4:$AC$49,1,FALSE)),0,1)</f>
        <v>0</v>
      </c>
      <c r="E6">
        <f>IF(ISNA(VLOOKUP(A6,List2!$AD$4:$AD$49,1,FALSE)),0,1)</f>
        <v>0</v>
      </c>
      <c r="F6">
        <f>IF(ISNA(VLOOKUP(A6,List2!$AE$4:$AE$49,1,FALSE)),0,1)</f>
        <v>0</v>
      </c>
      <c r="G6">
        <f>IF(ISNA(VLOOKUP(A6,List2!$AF$4:$AF$49,1,FALSE)),0,1)</f>
        <v>0</v>
      </c>
      <c r="H6">
        <f>IF(ISNA(VLOOKUP(A6,List2!$AG$4:$AG$49,1,FALSE)),0,1)</f>
        <v>0</v>
      </c>
      <c r="I6" s="2">
        <f t="shared" ref="I6:I51" si="0">SUM(C6:H6)</f>
        <v>0</v>
      </c>
      <c r="J6" t="str">
        <f t="shared" ref="J6:J51" si="1">IF(I6=0,"",A6)</f>
        <v/>
      </c>
      <c r="K6" t="str">
        <f t="shared" ref="K6:K51" si="2">IF(I6=0,"",B6)</f>
        <v/>
      </c>
      <c r="L6" t="str">
        <f t="shared" ref="L6:L51" si="3">IF(I6=0,"",J6&amp;" "&amp;K6&amp;", ")</f>
        <v/>
      </c>
    </row>
    <row r="7" spans="1:12" x14ac:dyDescent="0.25">
      <c r="A7" s="25" t="s">
        <v>91</v>
      </c>
      <c r="B7" s="24" t="s">
        <v>15</v>
      </c>
      <c r="C7">
        <f>IF(ISNA(VLOOKUP(A7,List2!$AB$4:$AB$49,1,FALSE)),0,1)</f>
        <v>0</v>
      </c>
      <c r="D7">
        <f>IF(ISNA(VLOOKUP(A7,List2!$AC$4:$AC$49,1,FALSE)),0,1)</f>
        <v>0</v>
      </c>
      <c r="E7">
        <f>IF(ISNA(VLOOKUP(A7,List2!$AD$4:$AD$49,1,FALSE)),0,1)</f>
        <v>0</v>
      </c>
      <c r="F7">
        <f>IF(ISNA(VLOOKUP(A7,List2!$AE$4:$AE$49,1,FALSE)),0,1)</f>
        <v>0</v>
      </c>
      <c r="G7">
        <f>IF(ISNA(VLOOKUP(A7,List2!$AF$4:$AF$49,1,FALSE)),0,1)</f>
        <v>0</v>
      </c>
      <c r="H7">
        <f>IF(ISNA(VLOOKUP(A7,List2!$AG$4:$AG$49,1,FALSE)),0,1)</f>
        <v>0</v>
      </c>
      <c r="I7" s="2">
        <f t="shared" si="0"/>
        <v>0</v>
      </c>
      <c r="J7" t="str">
        <f t="shared" si="1"/>
        <v/>
      </c>
      <c r="K7" t="str">
        <f t="shared" si="2"/>
        <v/>
      </c>
      <c r="L7" t="str">
        <f t="shared" si="3"/>
        <v/>
      </c>
    </row>
    <row r="8" spans="1:12" x14ac:dyDescent="0.25">
      <c r="A8" s="25" t="s">
        <v>92</v>
      </c>
      <c r="B8" s="24" t="s">
        <v>16</v>
      </c>
      <c r="C8">
        <f>IF(ISNA(VLOOKUP(A8,List2!$AB$4:$AB$49,1,FALSE)),0,1)</f>
        <v>0</v>
      </c>
      <c r="D8">
        <f>IF(ISNA(VLOOKUP(A8,List2!$AC$4:$AC$49,1,FALSE)),0,1)</f>
        <v>0</v>
      </c>
      <c r="E8">
        <f>IF(ISNA(VLOOKUP(A8,List2!$AD$4:$AD$49,1,FALSE)),0,1)</f>
        <v>0</v>
      </c>
      <c r="F8">
        <f>IF(ISNA(VLOOKUP(A8,List2!$AE$4:$AE$49,1,FALSE)),0,1)</f>
        <v>0</v>
      </c>
      <c r="G8">
        <f>IF(ISNA(VLOOKUP(A8,List2!$AF$4:$AF$49,1,FALSE)),0,1)</f>
        <v>0</v>
      </c>
      <c r="H8">
        <f>IF(ISNA(VLOOKUP(A8,List2!$AG$4:$AG$49,1,FALSE)),0,1)</f>
        <v>0</v>
      </c>
      <c r="I8" s="2">
        <f t="shared" si="0"/>
        <v>0</v>
      </c>
      <c r="J8" t="str">
        <f t="shared" si="1"/>
        <v/>
      </c>
      <c r="K8" t="str">
        <f t="shared" si="2"/>
        <v/>
      </c>
      <c r="L8" t="str">
        <f t="shared" si="3"/>
        <v/>
      </c>
    </row>
    <row r="9" spans="1:12" x14ac:dyDescent="0.25">
      <c r="A9" s="25" t="s">
        <v>93</v>
      </c>
      <c r="B9" s="24" t="s">
        <v>17</v>
      </c>
      <c r="C9">
        <f>IF(ISNA(VLOOKUP(A9,List2!$AB$4:$AB$49,1,FALSE)),0,1)</f>
        <v>0</v>
      </c>
      <c r="D9">
        <f>IF(ISNA(VLOOKUP(A9,List2!$AC$4:$AC$49,1,FALSE)),0,1)</f>
        <v>0</v>
      </c>
      <c r="E9">
        <f>IF(ISNA(VLOOKUP(A9,List2!$AD$4:$AD$49,1,FALSE)),0,1)</f>
        <v>0</v>
      </c>
      <c r="F9">
        <f>IF(ISNA(VLOOKUP(A9,List2!$AE$4:$AE$49,1,FALSE)),0,1)</f>
        <v>0</v>
      </c>
      <c r="G9">
        <f>IF(ISNA(VLOOKUP(A9,List2!$AF$4:$AF$49,1,FALSE)),0,1)</f>
        <v>0</v>
      </c>
      <c r="H9">
        <f>IF(ISNA(VLOOKUP(A9,List2!$AG$4:$AG$49,1,FALSE)),0,1)</f>
        <v>0</v>
      </c>
      <c r="I9" s="2">
        <f t="shared" si="0"/>
        <v>0</v>
      </c>
      <c r="J9" t="str">
        <f t="shared" si="1"/>
        <v/>
      </c>
      <c r="K9" t="str">
        <f t="shared" si="2"/>
        <v/>
      </c>
      <c r="L9" t="str">
        <f t="shared" si="3"/>
        <v/>
      </c>
    </row>
    <row r="10" spans="1:12" x14ac:dyDescent="0.25">
      <c r="A10" s="25" t="s">
        <v>94</v>
      </c>
      <c r="B10" s="24" t="s">
        <v>95</v>
      </c>
      <c r="C10">
        <f>IF(ISNA(VLOOKUP(A10,List2!$AB$4:$AB$49,1,FALSE)),0,1)</f>
        <v>0</v>
      </c>
      <c r="D10">
        <f>IF(ISNA(VLOOKUP(A10,List2!$AC$4:$AC$49,1,FALSE)),0,1)</f>
        <v>0</v>
      </c>
      <c r="E10">
        <f>IF(ISNA(VLOOKUP(A10,List2!$AD$4:$AD$49,1,FALSE)),0,1)</f>
        <v>0</v>
      </c>
      <c r="F10">
        <f>IF(ISNA(VLOOKUP(A10,List2!$AE$4:$AE$49,1,FALSE)),0,1)</f>
        <v>0</v>
      </c>
      <c r="G10">
        <f>IF(ISNA(VLOOKUP(A10,List2!$AF$4:$AF$49,1,FALSE)),0,1)</f>
        <v>0</v>
      </c>
      <c r="H10">
        <f>IF(ISNA(VLOOKUP(A10,List2!$AG$4:$AG$49,1,FALSE)),0,1)</f>
        <v>0</v>
      </c>
      <c r="I10" s="2">
        <f t="shared" si="0"/>
        <v>0</v>
      </c>
      <c r="J10" t="str">
        <f t="shared" si="1"/>
        <v/>
      </c>
      <c r="K10" t="str">
        <f t="shared" si="2"/>
        <v/>
      </c>
      <c r="L10" t="str">
        <f t="shared" si="3"/>
        <v/>
      </c>
    </row>
    <row r="11" spans="1:12" x14ac:dyDescent="0.25">
      <c r="A11" s="25" t="s">
        <v>96</v>
      </c>
      <c r="B11" s="24" t="s">
        <v>18</v>
      </c>
      <c r="C11">
        <f>IF(ISNA(VLOOKUP(A11,List2!$AB$4:$AB$49,1,FALSE)),0,1)</f>
        <v>0</v>
      </c>
      <c r="D11">
        <f>IF(ISNA(VLOOKUP(A11,List2!$AC$4:$AC$49,1,FALSE)),0,1)</f>
        <v>0</v>
      </c>
      <c r="E11">
        <f>IF(ISNA(VLOOKUP(A11,List2!$AD$4:$AD$49,1,FALSE)),0,1)</f>
        <v>0</v>
      </c>
      <c r="F11">
        <f>IF(ISNA(VLOOKUP(A11,List2!$AE$4:$AE$49,1,FALSE)),0,1)</f>
        <v>0</v>
      </c>
      <c r="G11">
        <f>IF(ISNA(VLOOKUP(A11,List2!$AF$4:$AF$49,1,FALSE)),0,1)</f>
        <v>0</v>
      </c>
      <c r="H11">
        <f>IF(ISNA(VLOOKUP(A11,List2!$AG$4:$AG$49,1,FALSE)),0,1)</f>
        <v>0</v>
      </c>
      <c r="I11" s="2">
        <f t="shared" si="0"/>
        <v>0</v>
      </c>
      <c r="J11" t="str">
        <f t="shared" si="1"/>
        <v/>
      </c>
      <c r="K11" t="str">
        <f t="shared" si="2"/>
        <v/>
      </c>
      <c r="L11" t="str">
        <f t="shared" si="3"/>
        <v/>
      </c>
    </row>
    <row r="12" spans="1:12" x14ac:dyDescent="0.25">
      <c r="A12" s="25" t="s">
        <v>97</v>
      </c>
      <c r="B12" s="24" t="s">
        <v>19</v>
      </c>
      <c r="C12">
        <f>IF(ISNA(VLOOKUP(A12,List2!$AB$4:$AB$49,1,FALSE)),0,1)</f>
        <v>0</v>
      </c>
      <c r="D12">
        <f>IF(ISNA(VLOOKUP(A12,List2!$AC$4:$AC$49,1,FALSE)),0,1)</f>
        <v>0</v>
      </c>
      <c r="E12">
        <f>IF(ISNA(VLOOKUP(A12,List2!$AD$4:$AD$49,1,FALSE)),0,1)</f>
        <v>0</v>
      </c>
      <c r="F12">
        <f>IF(ISNA(VLOOKUP(A12,List2!$AE$4:$AE$49,1,FALSE)),0,1)</f>
        <v>0</v>
      </c>
      <c r="G12">
        <f>IF(ISNA(VLOOKUP(A12,List2!$AF$4:$AF$49,1,FALSE)),0,1)</f>
        <v>0</v>
      </c>
      <c r="H12">
        <f>IF(ISNA(VLOOKUP(A12,List2!$AG$4:$AG$49,1,FALSE)),0,1)</f>
        <v>0</v>
      </c>
      <c r="I12" s="2">
        <f t="shared" si="0"/>
        <v>0</v>
      </c>
      <c r="J12" t="str">
        <f t="shared" si="1"/>
        <v/>
      </c>
      <c r="K12" t="str">
        <f t="shared" si="2"/>
        <v/>
      </c>
      <c r="L12" t="str">
        <f t="shared" si="3"/>
        <v/>
      </c>
    </row>
    <row r="13" spans="1:12" x14ac:dyDescent="0.25">
      <c r="A13" s="25" t="s">
        <v>98</v>
      </c>
      <c r="B13" s="24" t="s">
        <v>20</v>
      </c>
      <c r="C13">
        <f>IF(ISNA(VLOOKUP(A13,List2!$AB$4:$AB$49,1,FALSE)),0,1)</f>
        <v>0</v>
      </c>
      <c r="D13">
        <f>IF(ISNA(VLOOKUP(A13,List2!$AC$4:$AC$49,1,FALSE)),0,1)</f>
        <v>0</v>
      </c>
      <c r="E13">
        <f>IF(ISNA(VLOOKUP(A13,List2!$AD$4:$AD$49,1,FALSE)),0,1)</f>
        <v>0</v>
      </c>
      <c r="F13">
        <f>IF(ISNA(VLOOKUP(A13,List2!$AE$4:$AE$49,1,FALSE)),0,1)</f>
        <v>0</v>
      </c>
      <c r="G13">
        <f>IF(ISNA(VLOOKUP(A13,List2!$AF$4:$AF$49,1,FALSE)),0,1)</f>
        <v>0</v>
      </c>
      <c r="H13">
        <f>IF(ISNA(VLOOKUP(A13,List2!$AG$4:$AG$49,1,FALSE)),0,1)</f>
        <v>0</v>
      </c>
      <c r="I13" s="2">
        <f t="shared" si="0"/>
        <v>0</v>
      </c>
      <c r="J13" t="str">
        <f t="shared" si="1"/>
        <v/>
      </c>
      <c r="K13" t="str">
        <f t="shared" si="2"/>
        <v/>
      </c>
      <c r="L13" t="str">
        <f t="shared" si="3"/>
        <v/>
      </c>
    </row>
    <row r="14" spans="1:12" x14ac:dyDescent="0.25">
      <c r="A14" s="25" t="s">
        <v>99</v>
      </c>
      <c r="B14" s="24" t="s">
        <v>100</v>
      </c>
      <c r="C14">
        <f>IF(ISNA(VLOOKUP(A14,List2!$AB$4:$AB$49,1,FALSE)),0,1)</f>
        <v>0</v>
      </c>
      <c r="D14">
        <f>IF(ISNA(VLOOKUP(A14,List2!$AC$4:$AC$49,1,FALSE)),0,1)</f>
        <v>0</v>
      </c>
      <c r="E14">
        <f>IF(ISNA(VLOOKUP(A14,List2!$AD$4:$AD$49,1,FALSE)),0,1)</f>
        <v>0</v>
      </c>
      <c r="F14">
        <f>IF(ISNA(VLOOKUP(A14,List2!$AE$4:$AE$49,1,FALSE)),0,1)</f>
        <v>0</v>
      </c>
      <c r="G14">
        <f>IF(ISNA(VLOOKUP(A14,List2!$AF$4:$AF$49,1,FALSE)),0,1)</f>
        <v>0</v>
      </c>
      <c r="H14">
        <f>IF(ISNA(VLOOKUP(A14,List2!$AG$4:$AG$49,1,FALSE)),0,1)</f>
        <v>0</v>
      </c>
      <c r="I14" s="2">
        <f t="shared" si="0"/>
        <v>0</v>
      </c>
      <c r="J14" t="str">
        <f t="shared" si="1"/>
        <v/>
      </c>
      <c r="K14" t="str">
        <f t="shared" si="2"/>
        <v/>
      </c>
      <c r="L14" t="str">
        <f t="shared" si="3"/>
        <v/>
      </c>
    </row>
    <row r="15" spans="1:12" x14ac:dyDescent="0.25">
      <c r="A15" s="25" t="s">
        <v>101</v>
      </c>
      <c r="B15" s="24" t="s">
        <v>21</v>
      </c>
      <c r="C15">
        <f>IF(ISNA(VLOOKUP(A15,List2!$AB$4:$AB$49,1,FALSE)),0,1)</f>
        <v>0</v>
      </c>
      <c r="D15">
        <f>IF(ISNA(VLOOKUP(A15,List2!$AC$4:$AC$49,1,FALSE)),0,1)</f>
        <v>0</v>
      </c>
      <c r="E15">
        <f>IF(ISNA(VLOOKUP(A15,List2!$AD$4:$AD$49,1,FALSE)),0,1)</f>
        <v>0</v>
      </c>
      <c r="F15">
        <f>IF(ISNA(VLOOKUP(A15,List2!$AE$4:$AE$49,1,FALSE)),0,1)</f>
        <v>0</v>
      </c>
      <c r="G15">
        <f>IF(ISNA(VLOOKUP(A15,List2!$AF$4:$AF$49,1,FALSE)),0,1)</f>
        <v>0</v>
      </c>
      <c r="H15">
        <f>IF(ISNA(VLOOKUP(A15,List2!$AG$4:$AG$49,1,FALSE)),0,1)</f>
        <v>0</v>
      </c>
      <c r="I15" s="2">
        <f t="shared" si="0"/>
        <v>0</v>
      </c>
      <c r="J15" t="str">
        <f t="shared" si="1"/>
        <v/>
      </c>
      <c r="K15" t="str">
        <f t="shared" si="2"/>
        <v/>
      </c>
      <c r="L15" t="str">
        <f t="shared" si="3"/>
        <v/>
      </c>
    </row>
    <row r="16" spans="1:12" x14ac:dyDescent="0.25">
      <c r="A16" s="25" t="s">
        <v>102</v>
      </c>
      <c r="B16" s="24" t="s">
        <v>22</v>
      </c>
      <c r="C16">
        <f>IF(ISNA(VLOOKUP(A16,List2!$AB$4:$AB$49,1,FALSE)),0,1)</f>
        <v>0</v>
      </c>
      <c r="D16">
        <f>IF(ISNA(VLOOKUP(A16,List2!$AC$4:$AC$49,1,FALSE)),0,1)</f>
        <v>0</v>
      </c>
      <c r="E16">
        <f>IF(ISNA(VLOOKUP(A16,List2!$AD$4:$AD$49,1,FALSE)),0,1)</f>
        <v>0</v>
      </c>
      <c r="F16">
        <f>IF(ISNA(VLOOKUP(A16,List2!$AE$4:$AE$49,1,FALSE)),0,1)</f>
        <v>0</v>
      </c>
      <c r="G16">
        <f>IF(ISNA(VLOOKUP(A16,List2!$AF$4:$AF$49,1,FALSE)),0,1)</f>
        <v>0</v>
      </c>
      <c r="H16">
        <f>IF(ISNA(VLOOKUP(A16,List2!$AG$4:$AG$49,1,FALSE)),0,1)</f>
        <v>0</v>
      </c>
      <c r="I16" s="2">
        <f t="shared" si="0"/>
        <v>0</v>
      </c>
      <c r="J16" t="str">
        <f t="shared" si="1"/>
        <v/>
      </c>
      <c r="K16" t="str">
        <f t="shared" si="2"/>
        <v/>
      </c>
      <c r="L16" t="str">
        <f t="shared" si="3"/>
        <v/>
      </c>
    </row>
    <row r="17" spans="1:12" x14ac:dyDescent="0.25">
      <c r="A17" s="25" t="s">
        <v>103</v>
      </c>
      <c r="B17" s="24" t="s">
        <v>23</v>
      </c>
      <c r="C17">
        <f>IF(ISNA(VLOOKUP(A17,List2!$AB$4:$AB$49,1,FALSE)),0,1)</f>
        <v>0</v>
      </c>
      <c r="D17">
        <f>IF(ISNA(VLOOKUP(A17,List2!$AC$4:$AC$49,1,FALSE)),0,1)</f>
        <v>0</v>
      </c>
      <c r="E17">
        <f>IF(ISNA(VLOOKUP(A17,List2!$AD$4:$AD$49,1,FALSE)),0,1)</f>
        <v>0</v>
      </c>
      <c r="F17">
        <f>IF(ISNA(VLOOKUP(A17,List2!$AE$4:$AE$49,1,FALSE)),0,1)</f>
        <v>0</v>
      </c>
      <c r="G17">
        <f>IF(ISNA(VLOOKUP(A17,List2!$AF$4:$AF$49,1,FALSE)),0,1)</f>
        <v>0</v>
      </c>
      <c r="H17">
        <f>IF(ISNA(VLOOKUP(A17,List2!$AG$4:$AG$49,1,FALSE)),0,1)</f>
        <v>0</v>
      </c>
      <c r="I17" s="2">
        <f t="shared" si="0"/>
        <v>0</v>
      </c>
      <c r="J17" t="str">
        <f t="shared" si="1"/>
        <v/>
      </c>
      <c r="K17" t="str">
        <f t="shared" si="2"/>
        <v/>
      </c>
      <c r="L17" t="str">
        <f t="shared" si="3"/>
        <v/>
      </c>
    </row>
    <row r="18" spans="1:12" x14ac:dyDescent="0.25">
      <c r="A18" s="25" t="s">
        <v>104</v>
      </c>
      <c r="B18" s="24" t="s">
        <v>28</v>
      </c>
      <c r="C18">
        <f>IF(ISNA(VLOOKUP(A18,List2!$AB$4:$AB$49,1,FALSE)),0,1)</f>
        <v>0</v>
      </c>
      <c r="D18">
        <f>IF(ISNA(VLOOKUP(A18,List2!$AC$4:$AC$49,1,FALSE)),0,1)</f>
        <v>0</v>
      </c>
      <c r="E18">
        <f>IF(ISNA(VLOOKUP(A18,List2!$AD$4:$AD$49,1,FALSE)),0,1)</f>
        <v>0</v>
      </c>
      <c r="F18">
        <f>IF(ISNA(VLOOKUP(A18,List2!$AE$4:$AE$49,1,FALSE)),0,1)</f>
        <v>0</v>
      </c>
      <c r="G18">
        <f>IF(ISNA(VLOOKUP(A18,List2!$AF$4:$AF$49,1,FALSE)),0,1)</f>
        <v>0</v>
      </c>
      <c r="H18">
        <f>IF(ISNA(VLOOKUP(A18,List2!$AG$4:$AG$49,1,FALSE)),0,1)</f>
        <v>0</v>
      </c>
      <c r="I18" s="2">
        <f t="shared" si="0"/>
        <v>0</v>
      </c>
      <c r="J18" t="str">
        <f t="shared" si="1"/>
        <v/>
      </c>
      <c r="K18" t="str">
        <f t="shared" si="2"/>
        <v/>
      </c>
      <c r="L18" t="str">
        <f t="shared" si="3"/>
        <v/>
      </c>
    </row>
    <row r="19" spans="1:12" x14ac:dyDescent="0.25">
      <c r="A19" s="25" t="s">
        <v>105</v>
      </c>
      <c r="B19" s="24" t="s">
        <v>29</v>
      </c>
      <c r="C19">
        <f>IF(ISNA(VLOOKUP(A19,List2!$AB$4:$AB$49,1,FALSE)),0,1)</f>
        <v>0</v>
      </c>
      <c r="D19">
        <f>IF(ISNA(VLOOKUP(A19,List2!$AC$4:$AC$49,1,FALSE)),0,1)</f>
        <v>0</v>
      </c>
      <c r="E19">
        <f>IF(ISNA(VLOOKUP(A19,List2!$AD$4:$AD$49,1,FALSE)),0,1)</f>
        <v>0</v>
      </c>
      <c r="F19">
        <f>IF(ISNA(VLOOKUP(A19,List2!$AE$4:$AE$49,1,FALSE)),0,1)</f>
        <v>0</v>
      </c>
      <c r="G19">
        <f>IF(ISNA(VLOOKUP(A19,List2!$AF$4:$AF$49,1,FALSE)),0,1)</f>
        <v>0</v>
      </c>
      <c r="H19">
        <f>IF(ISNA(VLOOKUP(A19,List2!$AG$4:$AG$49,1,FALSE)),0,1)</f>
        <v>0</v>
      </c>
      <c r="I19" s="2">
        <f t="shared" si="0"/>
        <v>0</v>
      </c>
      <c r="J19" t="str">
        <f t="shared" si="1"/>
        <v/>
      </c>
      <c r="K19" t="str">
        <f t="shared" si="2"/>
        <v/>
      </c>
      <c r="L19" t="str">
        <f t="shared" si="3"/>
        <v/>
      </c>
    </row>
    <row r="20" spans="1:12" x14ac:dyDescent="0.25">
      <c r="A20" s="25" t="s">
        <v>106</v>
      </c>
      <c r="B20" s="24" t="s">
        <v>107</v>
      </c>
      <c r="C20">
        <f>IF(ISNA(VLOOKUP(A20,List2!$AB$4:$AB$49,1,FALSE)),0,1)</f>
        <v>0</v>
      </c>
      <c r="D20">
        <f>IF(ISNA(VLOOKUP(A20,List2!$AC$4:$AC$49,1,FALSE)),0,1)</f>
        <v>0</v>
      </c>
      <c r="E20">
        <f>IF(ISNA(VLOOKUP(A20,List2!$AD$4:$AD$49,1,FALSE)),0,1)</f>
        <v>0</v>
      </c>
      <c r="F20">
        <f>IF(ISNA(VLOOKUP(A20,List2!$AE$4:$AE$49,1,FALSE)),0,1)</f>
        <v>0</v>
      </c>
      <c r="G20">
        <f>IF(ISNA(VLOOKUP(A20,List2!$AF$4:$AF$49,1,FALSE)),0,1)</f>
        <v>0</v>
      </c>
      <c r="H20">
        <f>IF(ISNA(VLOOKUP(A20,List2!$AG$4:$AG$49,1,FALSE)),0,1)</f>
        <v>0</v>
      </c>
      <c r="I20" s="2">
        <f t="shared" si="0"/>
        <v>0</v>
      </c>
      <c r="J20" t="str">
        <f t="shared" si="1"/>
        <v/>
      </c>
      <c r="K20" t="str">
        <f t="shared" si="2"/>
        <v/>
      </c>
      <c r="L20" t="str">
        <f t="shared" si="3"/>
        <v/>
      </c>
    </row>
    <row r="21" spans="1:12" x14ac:dyDescent="0.25">
      <c r="A21" s="25" t="s">
        <v>108</v>
      </c>
      <c r="B21" s="24" t="s">
        <v>109</v>
      </c>
      <c r="C21">
        <f>IF(ISNA(VLOOKUP(A21,List2!$AB$4:$AB$49,1,FALSE)),0,1)</f>
        <v>0</v>
      </c>
      <c r="D21">
        <f>IF(ISNA(VLOOKUP(A21,List2!$AC$4:$AC$49,1,FALSE)),0,1)</f>
        <v>0</v>
      </c>
      <c r="E21">
        <f>IF(ISNA(VLOOKUP(A21,List2!$AD$4:$AD$49,1,FALSE)),0,1)</f>
        <v>0</v>
      </c>
      <c r="F21">
        <f>IF(ISNA(VLOOKUP(A21,List2!$AE$4:$AE$49,1,FALSE)),0,1)</f>
        <v>0</v>
      </c>
      <c r="G21">
        <f>IF(ISNA(VLOOKUP(A21,List2!$AF$4:$AF$49,1,FALSE)),0,1)</f>
        <v>0</v>
      </c>
      <c r="H21">
        <f>IF(ISNA(VLOOKUP(A21,List2!$AG$4:$AG$49,1,FALSE)),0,1)</f>
        <v>0</v>
      </c>
      <c r="I21" s="2">
        <f t="shared" si="0"/>
        <v>0</v>
      </c>
      <c r="J21" t="str">
        <f t="shared" si="1"/>
        <v/>
      </c>
      <c r="K21" t="str">
        <f t="shared" si="2"/>
        <v/>
      </c>
      <c r="L21" t="str">
        <f t="shared" si="3"/>
        <v/>
      </c>
    </row>
    <row r="22" spans="1:12" x14ac:dyDescent="0.25">
      <c r="A22" s="25" t="s">
        <v>110</v>
      </c>
      <c r="B22" s="24" t="s">
        <v>32</v>
      </c>
      <c r="C22">
        <f>IF(ISNA(VLOOKUP(A22,List2!$AB$4:$AB$49,1,FALSE)),0,1)</f>
        <v>0</v>
      </c>
      <c r="D22">
        <f>IF(ISNA(VLOOKUP(A22,List2!$AC$4:$AC$49,1,FALSE)),0,1)</f>
        <v>0</v>
      </c>
      <c r="E22">
        <f>IF(ISNA(VLOOKUP(A22,List2!$AD$4:$AD$49,1,FALSE)),0,1)</f>
        <v>0</v>
      </c>
      <c r="F22">
        <f>IF(ISNA(VLOOKUP(A22,List2!$AE$4:$AE$49,1,FALSE)),0,1)</f>
        <v>0</v>
      </c>
      <c r="G22">
        <f>IF(ISNA(VLOOKUP(A22,List2!$AF$4:$AF$49,1,FALSE)),0,1)</f>
        <v>0</v>
      </c>
      <c r="H22">
        <f>IF(ISNA(VLOOKUP(A22,List2!$AG$4:$AG$49,1,FALSE)),0,1)</f>
        <v>0</v>
      </c>
      <c r="I22" s="2">
        <f t="shared" si="0"/>
        <v>0</v>
      </c>
      <c r="J22" t="str">
        <f t="shared" si="1"/>
        <v/>
      </c>
      <c r="K22" t="str">
        <f t="shared" si="2"/>
        <v/>
      </c>
      <c r="L22" t="str">
        <f t="shared" si="3"/>
        <v/>
      </c>
    </row>
    <row r="23" spans="1:12" x14ac:dyDescent="0.25">
      <c r="A23" s="25" t="s">
        <v>111</v>
      </c>
      <c r="B23" s="24" t="s">
        <v>33</v>
      </c>
      <c r="C23">
        <f>IF(ISNA(VLOOKUP(A23,List2!$AB$4:$AB$49,1,FALSE)),0,1)</f>
        <v>0</v>
      </c>
      <c r="D23">
        <f>IF(ISNA(VLOOKUP(A23,List2!$AC$4:$AC$49,1,FALSE)),0,1)</f>
        <v>0</v>
      </c>
      <c r="E23">
        <f>IF(ISNA(VLOOKUP(A23,List2!$AD$4:$AD$49,1,FALSE)),0,1)</f>
        <v>0</v>
      </c>
      <c r="F23">
        <f>IF(ISNA(VLOOKUP(A23,List2!$AE$4:$AE$49,1,FALSE)),0,1)</f>
        <v>0</v>
      </c>
      <c r="G23">
        <f>IF(ISNA(VLOOKUP(A23,List2!$AF$4:$AF$49,1,FALSE)),0,1)</f>
        <v>0</v>
      </c>
      <c r="H23">
        <f>IF(ISNA(VLOOKUP(A23,List2!$AG$4:$AG$49,1,FALSE)),0,1)</f>
        <v>0</v>
      </c>
      <c r="I23" s="2">
        <f t="shared" si="0"/>
        <v>0</v>
      </c>
      <c r="J23" t="str">
        <f t="shared" si="1"/>
        <v/>
      </c>
      <c r="K23" t="str">
        <f t="shared" si="2"/>
        <v/>
      </c>
      <c r="L23" t="str">
        <f t="shared" si="3"/>
        <v/>
      </c>
    </row>
    <row r="24" spans="1:12" x14ac:dyDescent="0.25">
      <c r="A24" s="25" t="s">
        <v>112</v>
      </c>
      <c r="B24" s="24" t="s">
        <v>34</v>
      </c>
      <c r="C24">
        <f>IF(ISNA(VLOOKUP(A24,List2!$AB$4:$AB$49,1,FALSE)),0,1)</f>
        <v>0</v>
      </c>
      <c r="D24">
        <f>IF(ISNA(VLOOKUP(A24,List2!$AC$4:$AC$49,1,FALSE)),0,1)</f>
        <v>0</v>
      </c>
      <c r="E24">
        <f>IF(ISNA(VLOOKUP(A24,List2!$AD$4:$AD$49,1,FALSE)),0,1)</f>
        <v>0</v>
      </c>
      <c r="F24">
        <f>IF(ISNA(VLOOKUP(A24,List2!$AE$4:$AE$49,1,FALSE)),0,1)</f>
        <v>0</v>
      </c>
      <c r="G24">
        <f>IF(ISNA(VLOOKUP(A24,List2!$AF$4:$AF$49,1,FALSE)),0,1)</f>
        <v>0</v>
      </c>
      <c r="H24">
        <f>IF(ISNA(VLOOKUP(A24,List2!$AG$4:$AG$49,1,FALSE)),0,1)</f>
        <v>0</v>
      </c>
      <c r="I24" s="2">
        <f t="shared" si="0"/>
        <v>0</v>
      </c>
      <c r="J24" t="str">
        <f t="shared" si="1"/>
        <v/>
      </c>
      <c r="K24" t="str">
        <f t="shared" si="2"/>
        <v/>
      </c>
      <c r="L24" t="str">
        <f t="shared" si="3"/>
        <v/>
      </c>
    </row>
    <row r="25" spans="1:12" x14ac:dyDescent="0.25">
      <c r="A25" s="25" t="s">
        <v>113</v>
      </c>
      <c r="B25" s="24" t="s">
        <v>114</v>
      </c>
      <c r="C25">
        <f>IF(ISNA(VLOOKUP(A25,List2!$AB$4:$AB$49,1,FALSE)),0,1)</f>
        <v>0</v>
      </c>
      <c r="D25">
        <f>IF(ISNA(VLOOKUP(A25,List2!$AC$4:$AC$49,1,FALSE)),0,1)</f>
        <v>0</v>
      </c>
      <c r="E25">
        <f>IF(ISNA(VLOOKUP(A25,List2!$AD$4:$AD$49,1,FALSE)),0,1)</f>
        <v>0</v>
      </c>
      <c r="F25">
        <f>IF(ISNA(VLOOKUP(A25,List2!$AE$4:$AE$49,1,FALSE)),0,1)</f>
        <v>0</v>
      </c>
      <c r="G25">
        <f>IF(ISNA(VLOOKUP(A25,List2!$AF$4:$AF$49,1,FALSE)),0,1)</f>
        <v>0</v>
      </c>
      <c r="H25">
        <f>IF(ISNA(VLOOKUP(A25,List2!$AG$4:$AG$49,1,FALSE)),0,1)</f>
        <v>0</v>
      </c>
      <c r="I25" s="2">
        <f t="shared" si="0"/>
        <v>0</v>
      </c>
      <c r="J25" t="str">
        <f t="shared" si="1"/>
        <v/>
      </c>
      <c r="K25" t="str">
        <f t="shared" si="2"/>
        <v/>
      </c>
      <c r="L25" t="str">
        <f t="shared" si="3"/>
        <v/>
      </c>
    </row>
    <row r="26" spans="1:12" x14ac:dyDescent="0.25">
      <c r="A26" s="25" t="s">
        <v>115</v>
      </c>
      <c r="B26" s="24" t="s">
        <v>11</v>
      </c>
      <c r="C26">
        <f>IF(ISNA(VLOOKUP(A26,List2!$AB$4:$AB$49,1,FALSE)),0,1)</f>
        <v>0</v>
      </c>
      <c r="D26">
        <f>IF(ISNA(VLOOKUP(A26,List2!$AC$4:$AC$49,1,FALSE)),0,1)</f>
        <v>0</v>
      </c>
      <c r="E26">
        <f>IF(ISNA(VLOOKUP(A26,List2!$AD$4:$AD$49,1,FALSE)),0,1)</f>
        <v>0</v>
      </c>
      <c r="F26">
        <f>IF(ISNA(VLOOKUP(A26,List2!$AE$4:$AE$49,1,FALSE)),0,1)</f>
        <v>0</v>
      </c>
      <c r="G26">
        <f>IF(ISNA(VLOOKUP(A26,List2!$AF$4:$AF$49,1,FALSE)),0,1)</f>
        <v>0</v>
      </c>
      <c r="H26">
        <f>IF(ISNA(VLOOKUP(A26,List2!$AG$4:$AG$49,1,FALSE)),0,1)</f>
        <v>0</v>
      </c>
      <c r="I26" s="2">
        <f t="shared" si="0"/>
        <v>0</v>
      </c>
      <c r="J26" t="str">
        <f t="shared" si="1"/>
        <v/>
      </c>
      <c r="K26" t="str">
        <f t="shared" si="2"/>
        <v/>
      </c>
      <c r="L26" t="str">
        <f t="shared" si="3"/>
        <v/>
      </c>
    </row>
    <row r="27" spans="1:12" x14ac:dyDescent="0.25">
      <c r="A27" s="25" t="s">
        <v>116</v>
      </c>
      <c r="B27" s="24" t="s">
        <v>13</v>
      </c>
      <c r="C27">
        <f>IF(ISNA(VLOOKUP(A27,List2!$AB$4:$AB$49,1,FALSE)),0,1)</f>
        <v>0</v>
      </c>
      <c r="D27">
        <f>IF(ISNA(VLOOKUP(A27,List2!$AC$4:$AC$49,1,FALSE)),0,1)</f>
        <v>0</v>
      </c>
      <c r="E27">
        <f>IF(ISNA(VLOOKUP(A27,List2!$AD$4:$AD$49,1,FALSE)),0,1)</f>
        <v>0</v>
      </c>
      <c r="F27">
        <f>IF(ISNA(VLOOKUP(A27,List2!$AE$4:$AE$49,1,FALSE)),0,1)</f>
        <v>0</v>
      </c>
      <c r="G27">
        <f>IF(ISNA(VLOOKUP(A27,List2!$AF$4:$AF$49,1,FALSE)),0,1)</f>
        <v>0</v>
      </c>
      <c r="H27">
        <f>IF(ISNA(VLOOKUP(A27,List2!$AG$4:$AG$49,1,FALSE)),0,1)</f>
        <v>0</v>
      </c>
      <c r="I27" s="2">
        <f t="shared" si="0"/>
        <v>0</v>
      </c>
      <c r="J27" t="str">
        <f t="shared" si="1"/>
        <v/>
      </c>
      <c r="K27" t="str">
        <f t="shared" si="2"/>
        <v/>
      </c>
      <c r="L27" t="str">
        <f t="shared" si="3"/>
        <v/>
      </c>
    </row>
    <row r="28" spans="1:12" x14ac:dyDescent="0.25">
      <c r="A28" s="25" t="s">
        <v>117</v>
      </c>
      <c r="B28" s="24" t="s">
        <v>24</v>
      </c>
      <c r="C28">
        <f>IF(ISNA(VLOOKUP(A28,List2!$AB$4:$AB$49,1,FALSE)),0,1)</f>
        <v>0</v>
      </c>
      <c r="D28">
        <f>IF(ISNA(VLOOKUP(A28,List2!$AC$4:$AC$49,1,FALSE)),0,1)</f>
        <v>0</v>
      </c>
      <c r="E28">
        <f>IF(ISNA(VLOOKUP(A28,List2!$AD$4:$AD$49,1,FALSE)),0,1)</f>
        <v>0</v>
      </c>
      <c r="F28">
        <f>IF(ISNA(VLOOKUP(A28,List2!$AE$4:$AE$49,1,FALSE)),0,1)</f>
        <v>0</v>
      </c>
      <c r="G28">
        <f>IF(ISNA(VLOOKUP(A28,List2!$AF$4:$AF$49,1,FALSE)),0,1)</f>
        <v>0</v>
      </c>
      <c r="H28">
        <f>IF(ISNA(VLOOKUP(A28,List2!$AG$4:$AG$49,1,FALSE)),0,1)</f>
        <v>0</v>
      </c>
      <c r="I28" s="2">
        <f t="shared" si="0"/>
        <v>0</v>
      </c>
      <c r="J28" t="str">
        <f t="shared" si="1"/>
        <v/>
      </c>
      <c r="K28" t="str">
        <f t="shared" si="2"/>
        <v/>
      </c>
      <c r="L28" t="str">
        <f t="shared" si="3"/>
        <v/>
      </c>
    </row>
    <row r="29" spans="1:12" x14ac:dyDescent="0.25">
      <c r="A29" s="25" t="s">
        <v>118</v>
      </c>
      <c r="B29" s="24" t="s">
        <v>25</v>
      </c>
      <c r="C29">
        <f>IF(ISNA(VLOOKUP(A29,List2!$AB$4:$AB$49,1,FALSE)),0,1)</f>
        <v>0</v>
      </c>
      <c r="D29">
        <f>IF(ISNA(VLOOKUP(A29,List2!$AC$4:$AC$49,1,FALSE)),0,1)</f>
        <v>0</v>
      </c>
      <c r="E29">
        <f>IF(ISNA(VLOOKUP(A29,List2!$AD$4:$AD$49,1,FALSE)),0,1)</f>
        <v>0</v>
      </c>
      <c r="F29">
        <f>IF(ISNA(VLOOKUP(A29,List2!$AE$4:$AE$49,1,FALSE)),0,1)</f>
        <v>0</v>
      </c>
      <c r="G29">
        <f>IF(ISNA(VLOOKUP(A29,List2!$AF$4:$AF$49,1,FALSE)),0,1)</f>
        <v>0</v>
      </c>
      <c r="H29">
        <f>IF(ISNA(VLOOKUP(A29,List2!$AG$4:$AG$49,1,FALSE)),0,1)</f>
        <v>0</v>
      </c>
      <c r="I29" s="2">
        <f t="shared" si="0"/>
        <v>0</v>
      </c>
      <c r="J29" t="str">
        <f t="shared" si="1"/>
        <v/>
      </c>
      <c r="K29" t="str">
        <f t="shared" si="2"/>
        <v/>
      </c>
      <c r="L29" t="str">
        <f t="shared" si="3"/>
        <v/>
      </c>
    </row>
    <row r="30" spans="1:12" x14ac:dyDescent="0.25">
      <c r="A30" s="25" t="s">
        <v>119</v>
      </c>
      <c r="B30" s="24" t="s">
        <v>41</v>
      </c>
      <c r="C30">
        <f>IF(ISNA(VLOOKUP(A30,List2!$AB$4:$AB$49,1,FALSE)),0,1)</f>
        <v>0</v>
      </c>
      <c r="D30">
        <f>IF(ISNA(VLOOKUP(A30,List2!$AC$4:$AC$49,1,FALSE)),0,1)</f>
        <v>0</v>
      </c>
      <c r="E30">
        <f>IF(ISNA(VLOOKUP(A30,List2!$AD$4:$AD$49,1,FALSE)),0,1)</f>
        <v>0</v>
      </c>
      <c r="F30">
        <f>IF(ISNA(VLOOKUP(A30,List2!$AE$4:$AE$49,1,FALSE)),0,1)</f>
        <v>0</v>
      </c>
      <c r="G30">
        <f>IF(ISNA(VLOOKUP(A30,List2!$AF$4:$AF$49,1,FALSE)),0,1)</f>
        <v>0</v>
      </c>
      <c r="H30">
        <f>IF(ISNA(VLOOKUP(A30,List2!$AG$4:$AG$49,1,FALSE)),0,1)</f>
        <v>0</v>
      </c>
      <c r="I30" s="2">
        <f t="shared" si="0"/>
        <v>0</v>
      </c>
      <c r="J30" t="str">
        <f t="shared" si="1"/>
        <v/>
      </c>
      <c r="K30" t="str">
        <f t="shared" si="2"/>
        <v/>
      </c>
      <c r="L30" t="str">
        <f t="shared" si="3"/>
        <v/>
      </c>
    </row>
    <row r="31" spans="1:12" x14ac:dyDescent="0.25">
      <c r="A31" s="25" t="s">
        <v>120</v>
      </c>
      <c r="B31" s="24" t="s">
        <v>42</v>
      </c>
      <c r="C31">
        <f>IF(ISNA(VLOOKUP(A31,List2!$AB$4:$AB$49,1,FALSE)),0,1)</f>
        <v>0</v>
      </c>
      <c r="D31">
        <f>IF(ISNA(VLOOKUP(A31,List2!$AC$4:$AC$49,1,FALSE)),0,1)</f>
        <v>0</v>
      </c>
      <c r="E31">
        <f>IF(ISNA(VLOOKUP(A31,List2!$AD$4:$AD$49,1,FALSE)),0,1)</f>
        <v>0</v>
      </c>
      <c r="F31">
        <f>IF(ISNA(VLOOKUP(A31,List2!$AE$4:$AE$49,1,FALSE)),0,1)</f>
        <v>0</v>
      </c>
      <c r="G31">
        <f>IF(ISNA(VLOOKUP(A31,List2!$AF$4:$AF$49,1,FALSE)),0,1)</f>
        <v>0</v>
      </c>
      <c r="H31">
        <f>IF(ISNA(VLOOKUP(A31,List2!$AG$4:$AG$49,1,FALSE)),0,1)</f>
        <v>0</v>
      </c>
      <c r="I31" s="2">
        <f t="shared" si="0"/>
        <v>0</v>
      </c>
      <c r="J31" t="str">
        <f t="shared" si="1"/>
        <v/>
      </c>
      <c r="K31" t="str">
        <f t="shared" si="2"/>
        <v/>
      </c>
      <c r="L31" t="str">
        <f t="shared" si="3"/>
        <v/>
      </c>
    </row>
    <row r="32" spans="1:12" x14ac:dyDescent="0.25">
      <c r="A32" s="25" t="s">
        <v>121</v>
      </c>
      <c r="B32" s="24" t="s">
        <v>35</v>
      </c>
      <c r="C32">
        <f>IF(ISNA(VLOOKUP(A32,List2!$AB$4:$AB$49,1,FALSE)),0,1)</f>
        <v>0</v>
      </c>
      <c r="D32">
        <f>IF(ISNA(VLOOKUP(A32,List2!$AC$4:$AC$49,1,FALSE)),0,1)</f>
        <v>0</v>
      </c>
      <c r="E32">
        <f>IF(ISNA(VLOOKUP(A32,List2!$AD$4:$AD$49,1,FALSE)),0,1)</f>
        <v>0</v>
      </c>
      <c r="F32">
        <f>IF(ISNA(VLOOKUP(A32,List2!$AE$4:$AE$49,1,FALSE)),0,1)</f>
        <v>0</v>
      </c>
      <c r="G32">
        <f>IF(ISNA(VLOOKUP(A32,List2!$AF$4:$AF$49,1,FALSE)),0,1)</f>
        <v>0</v>
      </c>
      <c r="H32">
        <f>IF(ISNA(VLOOKUP(A32,List2!$AG$4:$AG$49,1,FALSE)),0,1)</f>
        <v>0</v>
      </c>
      <c r="I32" s="2">
        <f t="shared" si="0"/>
        <v>0</v>
      </c>
      <c r="J32" t="str">
        <f t="shared" si="1"/>
        <v/>
      </c>
      <c r="K32" t="str">
        <f t="shared" si="2"/>
        <v/>
      </c>
      <c r="L32" t="str">
        <f t="shared" si="3"/>
        <v/>
      </c>
    </row>
    <row r="33" spans="1:12" x14ac:dyDescent="0.25">
      <c r="A33" s="25" t="s">
        <v>122</v>
      </c>
      <c r="B33" s="24" t="s">
        <v>36</v>
      </c>
      <c r="C33">
        <f>IF(ISNA(VLOOKUP(A33,List2!$AB$4:$AB$49,1,FALSE)),0,1)</f>
        <v>0</v>
      </c>
      <c r="D33">
        <f>IF(ISNA(VLOOKUP(A33,List2!$AC$4:$AC$49,1,FALSE)),0,1)</f>
        <v>0</v>
      </c>
      <c r="E33">
        <f>IF(ISNA(VLOOKUP(A33,List2!$AD$4:$AD$49,1,FALSE)),0,1)</f>
        <v>0</v>
      </c>
      <c r="F33">
        <f>IF(ISNA(VLOOKUP(A33,List2!$AE$4:$AE$49,1,FALSE)),0,1)</f>
        <v>0</v>
      </c>
      <c r="G33">
        <f>IF(ISNA(VLOOKUP(A33,List2!$AF$4:$AF$49,1,FALSE)),0,1)</f>
        <v>0</v>
      </c>
      <c r="H33">
        <f>IF(ISNA(VLOOKUP(A33,List2!$AG$4:$AG$49,1,FALSE)),0,1)</f>
        <v>0</v>
      </c>
      <c r="I33" s="2">
        <f t="shared" si="0"/>
        <v>0</v>
      </c>
      <c r="J33" t="str">
        <f t="shared" si="1"/>
        <v/>
      </c>
      <c r="K33" t="str">
        <f t="shared" si="2"/>
        <v/>
      </c>
      <c r="L33" t="str">
        <f t="shared" si="3"/>
        <v/>
      </c>
    </row>
    <row r="34" spans="1:12" x14ac:dyDescent="0.25">
      <c r="A34" s="25" t="s">
        <v>123</v>
      </c>
      <c r="B34" s="24" t="s">
        <v>37</v>
      </c>
      <c r="C34">
        <f>IF(ISNA(VLOOKUP(A34,List2!$AB$4:$AB$49,1,FALSE)),0,1)</f>
        <v>0</v>
      </c>
      <c r="D34">
        <f>IF(ISNA(VLOOKUP(A34,List2!$AC$4:$AC$49,1,FALSE)),0,1)</f>
        <v>0</v>
      </c>
      <c r="E34">
        <f>IF(ISNA(VLOOKUP(A34,List2!$AD$4:$AD$49,1,FALSE)),0,1)</f>
        <v>0</v>
      </c>
      <c r="F34">
        <f>IF(ISNA(VLOOKUP(A34,List2!$AE$4:$AE$49,1,FALSE)),0,1)</f>
        <v>0</v>
      </c>
      <c r="G34">
        <f>IF(ISNA(VLOOKUP(A34,List2!$AF$4:$AF$49,1,FALSE)),0,1)</f>
        <v>0</v>
      </c>
      <c r="H34">
        <f>IF(ISNA(VLOOKUP(A34,List2!$AG$4:$AG$49,1,FALSE)),0,1)</f>
        <v>0</v>
      </c>
      <c r="I34" s="2">
        <f t="shared" si="0"/>
        <v>0</v>
      </c>
      <c r="J34" t="str">
        <f t="shared" si="1"/>
        <v/>
      </c>
      <c r="K34" t="str">
        <f t="shared" si="2"/>
        <v/>
      </c>
      <c r="L34" t="str">
        <f t="shared" si="3"/>
        <v/>
      </c>
    </row>
    <row r="35" spans="1:12" x14ac:dyDescent="0.25">
      <c r="A35" s="25" t="s">
        <v>124</v>
      </c>
      <c r="B35" s="24" t="s">
        <v>125</v>
      </c>
      <c r="C35">
        <f>IF(ISNA(VLOOKUP(A35,List2!$AB$4:$AB$49,1,FALSE)),0,1)</f>
        <v>0</v>
      </c>
      <c r="D35">
        <f>IF(ISNA(VLOOKUP(A35,List2!$AC$4:$AC$49,1,FALSE)),0,1)</f>
        <v>0</v>
      </c>
      <c r="E35">
        <f>IF(ISNA(VLOOKUP(A35,List2!$AD$4:$AD$49,1,FALSE)),0,1)</f>
        <v>0</v>
      </c>
      <c r="F35">
        <f>IF(ISNA(VLOOKUP(A35,List2!$AE$4:$AE$49,1,FALSE)),0,1)</f>
        <v>0</v>
      </c>
      <c r="G35">
        <f>IF(ISNA(VLOOKUP(A35,List2!$AF$4:$AF$49,1,FALSE)),0,1)</f>
        <v>0</v>
      </c>
      <c r="H35">
        <f>IF(ISNA(VLOOKUP(A35,List2!$AG$4:$AG$49,1,FALSE)),0,1)</f>
        <v>0</v>
      </c>
      <c r="I35" s="2">
        <f t="shared" si="0"/>
        <v>0</v>
      </c>
      <c r="J35" t="str">
        <f t="shared" si="1"/>
        <v/>
      </c>
      <c r="K35" t="str">
        <f t="shared" si="2"/>
        <v/>
      </c>
      <c r="L35" t="str">
        <f t="shared" si="3"/>
        <v/>
      </c>
    </row>
    <row r="36" spans="1:12" x14ac:dyDescent="0.25">
      <c r="A36" s="23" t="s">
        <v>126</v>
      </c>
      <c r="B36" s="24" t="s">
        <v>44</v>
      </c>
      <c r="C36">
        <f>IF(ISNA(VLOOKUP(A36,List2!$AB$4:$AB$49,1,FALSE)),0,1)</f>
        <v>0</v>
      </c>
      <c r="D36">
        <f>IF(ISNA(VLOOKUP(A36,List2!$AC$4:$AC$49,1,FALSE)),0,1)</f>
        <v>0</v>
      </c>
      <c r="E36">
        <f>IF(ISNA(VLOOKUP(A36,List2!$AD$4:$AD$49,1,FALSE)),0,1)</f>
        <v>0</v>
      </c>
      <c r="F36">
        <f>IF(ISNA(VLOOKUP(A36,List2!$AE$4:$AE$49,1,FALSE)),0,1)</f>
        <v>0</v>
      </c>
      <c r="G36">
        <f>IF(ISNA(VLOOKUP(A36,List2!$AF$4:$AF$49,1,FALSE)),0,1)</f>
        <v>0</v>
      </c>
      <c r="H36">
        <f>IF(ISNA(VLOOKUP(A36,List2!$AG$4:$AG$49,1,FALSE)),0,1)</f>
        <v>0</v>
      </c>
      <c r="I36" s="2">
        <f t="shared" si="0"/>
        <v>0</v>
      </c>
      <c r="J36" t="str">
        <f t="shared" si="1"/>
        <v/>
      </c>
      <c r="K36" t="str">
        <f t="shared" si="2"/>
        <v/>
      </c>
      <c r="L36" t="str">
        <f t="shared" si="3"/>
        <v/>
      </c>
    </row>
    <row r="37" spans="1:12" x14ac:dyDescent="0.25">
      <c r="A37" s="25" t="s">
        <v>127</v>
      </c>
      <c r="B37" s="24" t="s">
        <v>46</v>
      </c>
      <c r="C37">
        <f>IF(ISNA(VLOOKUP(A37,List2!$AB$4:$AB$49,1,FALSE)),0,1)</f>
        <v>0</v>
      </c>
      <c r="D37">
        <f>IF(ISNA(VLOOKUP(A37,List2!$AC$4:$AC$49,1,FALSE)),0,1)</f>
        <v>0</v>
      </c>
      <c r="E37">
        <f>IF(ISNA(VLOOKUP(A37,List2!$AD$4:$AD$49,1,FALSE)),0,1)</f>
        <v>0</v>
      </c>
      <c r="F37">
        <f>IF(ISNA(VLOOKUP(A37,List2!$AE$4:$AE$49,1,FALSE)),0,1)</f>
        <v>0</v>
      </c>
      <c r="G37">
        <f>IF(ISNA(VLOOKUP(A37,List2!$AF$4:$AF$49,1,FALSE)),0,1)</f>
        <v>0</v>
      </c>
      <c r="H37">
        <f>IF(ISNA(VLOOKUP(A37,List2!$AG$4:$AG$49,1,FALSE)),0,1)</f>
        <v>0</v>
      </c>
      <c r="I37" s="2">
        <f t="shared" si="0"/>
        <v>0</v>
      </c>
      <c r="J37" t="str">
        <f t="shared" si="1"/>
        <v/>
      </c>
      <c r="K37" t="str">
        <f t="shared" si="2"/>
        <v/>
      </c>
      <c r="L37" t="str">
        <f t="shared" si="3"/>
        <v/>
      </c>
    </row>
    <row r="38" spans="1:12" x14ac:dyDescent="0.25">
      <c r="A38" s="25" t="s">
        <v>128</v>
      </c>
      <c r="B38" s="24" t="s">
        <v>129</v>
      </c>
      <c r="C38">
        <f>IF(ISNA(VLOOKUP(A38,List2!$AB$4:$AB$49,1,FALSE)),0,1)</f>
        <v>0</v>
      </c>
      <c r="D38">
        <f>IF(ISNA(VLOOKUP(A38,List2!$AC$4:$AC$49,1,FALSE)),0,1)</f>
        <v>0</v>
      </c>
      <c r="E38">
        <f>IF(ISNA(VLOOKUP(A38,List2!$AD$4:$AD$49,1,FALSE)),0,1)</f>
        <v>0</v>
      </c>
      <c r="F38">
        <f>IF(ISNA(VLOOKUP(A38,List2!$AE$4:$AE$49,1,FALSE)),0,1)</f>
        <v>0</v>
      </c>
      <c r="G38">
        <f>IF(ISNA(VLOOKUP(A38,List2!$AF$4:$AF$49,1,FALSE)),0,1)</f>
        <v>0</v>
      </c>
      <c r="H38">
        <f>IF(ISNA(VLOOKUP(A38,List2!$AG$4:$AG$49,1,FALSE)),0,1)</f>
        <v>0</v>
      </c>
      <c r="I38" s="2">
        <f t="shared" si="0"/>
        <v>0</v>
      </c>
      <c r="J38" t="str">
        <f t="shared" si="1"/>
        <v/>
      </c>
      <c r="K38" t="str">
        <f t="shared" si="2"/>
        <v/>
      </c>
      <c r="L38" t="str">
        <f t="shared" si="3"/>
        <v/>
      </c>
    </row>
    <row r="39" spans="1:12" x14ac:dyDescent="0.25">
      <c r="A39" s="23" t="s">
        <v>130</v>
      </c>
      <c r="B39" s="24" t="s">
        <v>43</v>
      </c>
      <c r="C39">
        <f>IF(ISNA(VLOOKUP(A39,List2!$AB$4:$AB$49,1,FALSE)),0,1)</f>
        <v>0</v>
      </c>
      <c r="D39">
        <f>IF(ISNA(VLOOKUP(A39,List2!$AC$4:$AC$49,1,FALSE)),0,1)</f>
        <v>0</v>
      </c>
      <c r="E39">
        <f>IF(ISNA(VLOOKUP(A39,List2!$AD$4:$AD$49,1,FALSE)),0,1)</f>
        <v>0</v>
      </c>
      <c r="F39">
        <f>IF(ISNA(VLOOKUP(A39,List2!$AE$4:$AE$49,1,FALSE)),0,1)</f>
        <v>0</v>
      </c>
      <c r="G39">
        <f>IF(ISNA(VLOOKUP(A39,List2!$AF$4:$AF$49,1,FALSE)),0,1)</f>
        <v>0</v>
      </c>
      <c r="H39">
        <f>IF(ISNA(VLOOKUP(A39,List2!$AG$4:$AG$49,1,FALSE)),0,1)</f>
        <v>0</v>
      </c>
      <c r="I39" s="2">
        <f t="shared" si="0"/>
        <v>0</v>
      </c>
      <c r="J39" t="str">
        <f t="shared" si="1"/>
        <v/>
      </c>
      <c r="K39" t="str">
        <f t="shared" si="2"/>
        <v/>
      </c>
      <c r="L39" t="str">
        <f t="shared" si="3"/>
        <v/>
      </c>
    </row>
    <row r="40" spans="1:12" x14ac:dyDescent="0.25">
      <c r="A40" s="25" t="s">
        <v>131</v>
      </c>
      <c r="B40" s="24" t="s">
        <v>39</v>
      </c>
      <c r="C40">
        <f>IF(ISNA(VLOOKUP(A40,List2!$AB$4:$AB$49,1,FALSE)),0,1)</f>
        <v>0</v>
      </c>
      <c r="D40">
        <f>IF(ISNA(VLOOKUP(A40,List2!$AC$4:$AC$49,1,FALSE)),0,1)</f>
        <v>0</v>
      </c>
      <c r="E40">
        <f>IF(ISNA(VLOOKUP(A40,List2!$AD$4:$AD$49,1,FALSE)),0,1)</f>
        <v>0</v>
      </c>
      <c r="F40">
        <f>IF(ISNA(VLOOKUP(A40,List2!$AE$4:$AE$49,1,FALSE)),0,1)</f>
        <v>0</v>
      </c>
      <c r="G40">
        <f>IF(ISNA(VLOOKUP(A40,List2!$AF$4:$AF$49,1,FALSE)),0,1)</f>
        <v>0</v>
      </c>
      <c r="H40">
        <f>IF(ISNA(VLOOKUP(A40,List2!$AG$4:$AG$49,1,FALSE)),0,1)</f>
        <v>0</v>
      </c>
      <c r="I40" s="2">
        <f t="shared" si="0"/>
        <v>0</v>
      </c>
      <c r="J40" t="str">
        <f t="shared" si="1"/>
        <v/>
      </c>
      <c r="K40" t="str">
        <f t="shared" si="2"/>
        <v/>
      </c>
      <c r="L40" t="str">
        <f t="shared" si="3"/>
        <v/>
      </c>
    </row>
    <row r="41" spans="1:12" x14ac:dyDescent="0.25">
      <c r="A41" s="25" t="s">
        <v>132</v>
      </c>
      <c r="B41" s="24" t="s">
        <v>40</v>
      </c>
      <c r="C41">
        <f>IF(ISNA(VLOOKUP(A41,List2!$AB$4:$AB$49,1,FALSE)),0,1)</f>
        <v>0</v>
      </c>
      <c r="D41">
        <f>IF(ISNA(VLOOKUP(A41,List2!$AC$4:$AC$49,1,FALSE)),0,1)</f>
        <v>0</v>
      </c>
      <c r="E41">
        <f>IF(ISNA(VLOOKUP(A41,List2!$AD$4:$AD$49,1,FALSE)),0,1)</f>
        <v>0</v>
      </c>
      <c r="F41">
        <f>IF(ISNA(VLOOKUP(A41,List2!$AE$4:$AE$49,1,FALSE)),0,1)</f>
        <v>0</v>
      </c>
      <c r="G41">
        <f>IF(ISNA(VLOOKUP(A41,List2!$AF$4:$AF$49,1,FALSE)),0,1)</f>
        <v>0</v>
      </c>
      <c r="H41">
        <f>IF(ISNA(VLOOKUP(A41,List2!$AG$4:$AG$49,1,FALSE)),0,1)</f>
        <v>0</v>
      </c>
      <c r="I41" s="2">
        <f t="shared" si="0"/>
        <v>0</v>
      </c>
      <c r="J41" t="str">
        <f t="shared" si="1"/>
        <v/>
      </c>
      <c r="K41" t="str">
        <f t="shared" si="2"/>
        <v/>
      </c>
      <c r="L41" t="str">
        <f t="shared" si="3"/>
        <v/>
      </c>
    </row>
    <row r="42" spans="1:12" x14ac:dyDescent="0.25">
      <c r="A42" s="25" t="s">
        <v>133</v>
      </c>
      <c r="B42" s="24" t="s">
        <v>47</v>
      </c>
      <c r="C42">
        <f>IF(ISNA(VLOOKUP(A42,List2!$AB$4:$AB$49,1,FALSE)),0,1)</f>
        <v>0</v>
      </c>
      <c r="D42">
        <f>IF(ISNA(VLOOKUP(A42,List2!$AC$4:$AC$49,1,FALSE)),0,1)</f>
        <v>0</v>
      </c>
      <c r="E42">
        <f>IF(ISNA(VLOOKUP(A42,List2!$AD$4:$AD$49,1,FALSE)),0,1)</f>
        <v>0</v>
      </c>
      <c r="F42">
        <f>IF(ISNA(VLOOKUP(A42,List2!$AE$4:$AE$49,1,FALSE)),0,1)</f>
        <v>0</v>
      </c>
      <c r="G42">
        <f>IF(ISNA(VLOOKUP(A42,List2!$AF$4:$AF$49,1,FALSE)),0,1)</f>
        <v>0</v>
      </c>
      <c r="H42">
        <f>IF(ISNA(VLOOKUP(A42,List2!$AG$4:$AG$49,1,FALSE)),0,1)</f>
        <v>0</v>
      </c>
      <c r="I42" s="2">
        <f t="shared" si="0"/>
        <v>0</v>
      </c>
      <c r="J42" t="str">
        <f t="shared" si="1"/>
        <v/>
      </c>
      <c r="K42" t="str">
        <f t="shared" si="2"/>
        <v/>
      </c>
      <c r="L42" t="str">
        <f t="shared" si="3"/>
        <v/>
      </c>
    </row>
    <row r="43" spans="1:12" x14ac:dyDescent="0.25">
      <c r="A43" s="25" t="s">
        <v>134</v>
      </c>
      <c r="B43" s="24" t="s">
        <v>48</v>
      </c>
      <c r="C43">
        <f>IF(ISNA(VLOOKUP(A43,List2!$AB$4:$AB$49,1,FALSE)),0,1)</f>
        <v>0</v>
      </c>
      <c r="D43">
        <f>IF(ISNA(VLOOKUP(A43,List2!$AC$4:$AC$49,1,FALSE)),0,1)</f>
        <v>0</v>
      </c>
      <c r="E43">
        <f>IF(ISNA(VLOOKUP(A43,List2!$AD$4:$AD$49,1,FALSE)),0,1)</f>
        <v>0</v>
      </c>
      <c r="F43">
        <f>IF(ISNA(VLOOKUP(A43,List2!$AE$4:$AE$49,1,FALSE)),0,1)</f>
        <v>0</v>
      </c>
      <c r="G43">
        <f>IF(ISNA(VLOOKUP(A43,List2!$AF$4:$AF$49,1,FALSE)),0,1)</f>
        <v>0</v>
      </c>
      <c r="H43">
        <f>IF(ISNA(VLOOKUP(A43,List2!$AG$4:$AG$49,1,FALSE)),0,1)</f>
        <v>0</v>
      </c>
      <c r="I43" s="2">
        <f t="shared" si="0"/>
        <v>0</v>
      </c>
      <c r="J43" t="str">
        <f t="shared" si="1"/>
        <v/>
      </c>
      <c r="K43" t="str">
        <f t="shared" si="2"/>
        <v/>
      </c>
      <c r="L43" t="str">
        <f t="shared" si="3"/>
        <v/>
      </c>
    </row>
    <row r="44" spans="1:12" x14ac:dyDescent="0.25">
      <c r="A44" s="23" t="s">
        <v>135</v>
      </c>
      <c r="B44" s="24" t="s">
        <v>136</v>
      </c>
      <c r="C44">
        <f>IF(ISNA(VLOOKUP(A44,List2!$AB$4:$AB$49,1,FALSE)),0,1)</f>
        <v>0</v>
      </c>
      <c r="D44">
        <f>IF(ISNA(VLOOKUP(A44,List2!$AC$4:$AC$49,1,FALSE)),0,1)</f>
        <v>0</v>
      </c>
      <c r="E44">
        <f>IF(ISNA(VLOOKUP(A44,List2!$AD$4:$AD$49,1,FALSE)),0,1)</f>
        <v>0</v>
      </c>
      <c r="F44">
        <f>IF(ISNA(VLOOKUP(A44,List2!$AE$4:$AE$49,1,FALSE)),0,1)</f>
        <v>0</v>
      </c>
      <c r="G44">
        <f>IF(ISNA(VLOOKUP(A44,List2!$AF$4:$AF$49,1,FALSE)),0,1)</f>
        <v>0</v>
      </c>
      <c r="H44">
        <f>IF(ISNA(VLOOKUP(A44,List2!$AG$4:$AG$49,1,FALSE)),0,1)</f>
        <v>0</v>
      </c>
      <c r="I44" s="2">
        <f t="shared" si="0"/>
        <v>0</v>
      </c>
      <c r="J44" t="str">
        <f t="shared" si="1"/>
        <v/>
      </c>
      <c r="K44" t="str">
        <f t="shared" si="2"/>
        <v/>
      </c>
      <c r="L44" t="str">
        <f t="shared" si="3"/>
        <v/>
      </c>
    </row>
    <row r="45" spans="1:12" x14ac:dyDescent="0.25">
      <c r="A45" s="23" t="s">
        <v>137</v>
      </c>
      <c r="B45" s="24" t="s">
        <v>30</v>
      </c>
      <c r="C45">
        <f>IF(ISNA(VLOOKUP(A45,List2!$AB$4:$AB$49,1,FALSE)),0,1)</f>
        <v>0</v>
      </c>
      <c r="D45">
        <f>IF(ISNA(VLOOKUP(A45,List2!$AC$4:$AC$49,1,FALSE)),0,1)</f>
        <v>0</v>
      </c>
      <c r="E45">
        <f>IF(ISNA(VLOOKUP(A45,List2!$AD$4:$AD$49,1,FALSE)),0,1)</f>
        <v>0</v>
      </c>
      <c r="F45">
        <f>IF(ISNA(VLOOKUP(A45,List2!$AE$4:$AE$49,1,FALSE)),0,1)</f>
        <v>0</v>
      </c>
      <c r="G45">
        <f>IF(ISNA(VLOOKUP(A45,List2!$AF$4:$AF$49,1,FALSE)),0,1)</f>
        <v>0</v>
      </c>
      <c r="H45">
        <f>IF(ISNA(VLOOKUP(A45,List2!$AG$4:$AG$49,1,FALSE)),0,1)</f>
        <v>0</v>
      </c>
      <c r="I45" s="2">
        <f t="shared" si="0"/>
        <v>0</v>
      </c>
      <c r="J45" t="str">
        <f t="shared" si="1"/>
        <v/>
      </c>
      <c r="K45" t="str">
        <f t="shared" si="2"/>
        <v/>
      </c>
      <c r="L45" t="str">
        <f t="shared" si="3"/>
        <v/>
      </c>
    </row>
    <row r="46" spans="1:12" x14ac:dyDescent="0.25">
      <c r="A46" s="25" t="s">
        <v>138</v>
      </c>
      <c r="B46" s="24" t="s">
        <v>31</v>
      </c>
      <c r="C46">
        <f>IF(ISNA(VLOOKUP(A46,List2!$AB$4:$AB$49,1,FALSE)),0,1)</f>
        <v>0</v>
      </c>
      <c r="D46">
        <f>IF(ISNA(VLOOKUP(A46,List2!$AC$4:$AC$49,1,FALSE)),0,1)</f>
        <v>0</v>
      </c>
      <c r="E46">
        <f>IF(ISNA(VLOOKUP(A46,List2!$AD$4:$AD$49,1,FALSE)),0,1)</f>
        <v>0</v>
      </c>
      <c r="F46">
        <f>IF(ISNA(VLOOKUP(A46,List2!$AE$4:$AE$49,1,FALSE)),0,1)</f>
        <v>0</v>
      </c>
      <c r="G46">
        <f>IF(ISNA(VLOOKUP(A46,List2!$AF$4:$AF$49,1,FALSE)),0,1)</f>
        <v>0</v>
      </c>
      <c r="H46">
        <f>IF(ISNA(VLOOKUP(A46,List2!$AG$4:$AG$49,1,FALSE)),0,1)</f>
        <v>0</v>
      </c>
      <c r="I46" s="2">
        <f t="shared" si="0"/>
        <v>0</v>
      </c>
      <c r="J46" t="str">
        <f t="shared" si="1"/>
        <v/>
      </c>
      <c r="K46" t="str">
        <f t="shared" si="2"/>
        <v/>
      </c>
      <c r="L46" t="str">
        <f t="shared" si="3"/>
        <v/>
      </c>
    </row>
    <row r="47" spans="1:12" x14ac:dyDescent="0.25">
      <c r="A47" s="23" t="s">
        <v>139</v>
      </c>
      <c r="B47" s="24" t="s">
        <v>140</v>
      </c>
      <c r="C47">
        <f>IF(ISNA(VLOOKUP(A47,List2!$AB$4:$AB$49,1,FALSE)),0,1)</f>
        <v>0</v>
      </c>
      <c r="D47">
        <f>IF(ISNA(VLOOKUP(A47,List2!$AC$4:$AC$49,1,FALSE)),0,1)</f>
        <v>0</v>
      </c>
      <c r="E47">
        <f>IF(ISNA(VLOOKUP(A47,List2!$AD$4:$AD$49,1,FALSE)),0,1)</f>
        <v>0</v>
      </c>
      <c r="F47">
        <f>IF(ISNA(VLOOKUP(A47,List2!$AE$4:$AE$49,1,FALSE)),0,1)</f>
        <v>0</v>
      </c>
      <c r="G47">
        <f>IF(ISNA(VLOOKUP(A47,List2!$AF$4:$AF$49,1,FALSE)),0,1)</f>
        <v>0</v>
      </c>
      <c r="H47">
        <f>IF(ISNA(VLOOKUP(A47,List2!$AG$4:$AG$49,1,FALSE)),0,1)</f>
        <v>0</v>
      </c>
      <c r="I47" s="2">
        <f t="shared" si="0"/>
        <v>0</v>
      </c>
      <c r="J47" t="str">
        <f t="shared" si="1"/>
        <v/>
      </c>
      <c r="K47" t="str">
        <f t="shared" si="2"/>
        <v/>
      </c>
      <c r="L47" t="str">
        <f t="shared" si="3"/>
        <v/>
      </c>
    </row>
    <row r="48" spans="1:12" x14ac:dyDescent="0.25">
      <c r="A48" s="25" t="s">
        <v>141</v>
      </c>
      <c r="B48" s="24" t="s">
        <v>142</v>
      </c>
      <c r="C48">
        <f>IF(ISNA(VLOOKUP(A48,List2!$AB$4:$AB$49,1,FALSE)),0,1)</f>
        <v>0</v>
      </c>
      <c r="D48">
        <f>IF(ISNA(VLOOKUP(A48,List2!$AC$4:$AC$49,1,FALSE)),0,1)</f>
        <v>0</v>
      </c>
      <c r="E48">
        <f>IF(ISNA(VLOOKUP(A48,List2!$AD$4:$AD$49,1,FALSE)),0,1)</f>
        <v>0</v>
      </c>
      <c r="F48">
        <f>IF(ISNA(VLOOKUP(A48,List2!$AE$4:$AE$49,1,FALSE)),0,1)</f>
        <v>0</v>
      </c>
      <c r="G48">
        <f>IF(ISNA(VLOOKUP(A48,List2!$AF$4:$AF$49,1,FALSE)),0,1)</f>
        <v>0</v>
      </c>
      <c r="H48">
        <f>IF(ISNA(VLOOKUP(A48,List2!$AG$4:$AG$49,1,FALSE)),0,1)</f>
        <v>0</v>
      </c>
      <c r="I48" s="2">
        <f t="shared" si="0"/>
        <v>0</v>
      </c>
      <c r="J48" t="str">
        <f t="shared" si="1"/>
        <v/>
      </c>
      <c r="K48" t="str">
        <f t="shared" si="2"/>
        <v/>
      </c>
      <c r="L48" t="str">
        <f t="shared" si="3"/>
        <v/>
      </c>
    </row>
    <row r="49" spans="1:12" x14ac:dyDescent="0.25">
      <c r="A49" s="23" t="s">
        <v>143</v>
      </c>
      <c r="B49" s="24" t="s">
        <v>144</v>
      </c>
      <c r="C49">
        <f>IF(ISNA(VLOOKUP(A49,List2!$AB$4:$AB$49,1,FALSE)),0,1)</f>
        <v>0</v>
      </c>
      <c r="D49">
        <f>IF(ISNA(VLOOKUP(A49,List2!$AC$4:$AC$49,1,FALSE)),0,1)</f>
        <v>0</v>
      </c>
      <c r="E49">
        <f>IF(ISNA(VLOOKUP(A49,List2!$AD$4:$AD$49,1,FALSE)),0,1)</f>
        <v>0</v>
      </c>
      <c r="F49">
        <f>IF(ISNA(VLOOKUP(A49,List2!$AE$4:$AE$49,1,FALSE)),0,1)</f>
        <v>0</v>
      </c>
      <c r="G49">
        <f>IF(ISNA(VLOOKUP(A49,List2!$AF$4:$AF$49,1,FALSE)),0,1)</f>
        <v>0</v>
      </c>
      <c r="H49">
        <f>IF(ISNA(VLOOKUP(A49,List2!$AG$4:$AG$49,1,FALSE)),0,1)</f>
        <v>0</v>
      </c>
      <c r="I49" s="2">
        <f t="shared" si="0"/>
        <v>0</v>
      </c>
      <c r="J49" t="str">
        <f t="shared" si="1"/>
        <v/>
      </c>
      <c r="K49" t="str">
        <f t="shared" si="2"/>
        <v/>
      </c>
      <c r="L49" t="str">
        <f t="shared" si="3"/>
        <v/>
      </c>
    </row>
    <row r="50" spans="1:12" x14ac:dyDescent="0.25">
      <c r="A50" s="25" t="s">
        <v>145</v>
      </c>
      <c r="B50" s="24" t="s">
        <v>146</v>
      </c>
      <c r="C50">
        <f>IF(ISNA(VLOOKUP(A50,List2!$AB$4:$AB$49,1,FALSE)),0,1)</f>
        <v>0</v>
      </c>
      <c r="D50">
        <f>IF(ISNA(VLOOKUP(A50,List2!$AC$4:$AC$49,1,FALSE)),0,1)</f>
        <v>0</v>
      </c>
      <c r="E50">
        <f>IF(ISNA(VLOOKUP(A50,List2!$AD$4:$AD$49,1,FALSE)),0,1)</f>
        <v>0</v>
      </c>
      <c r="F50">
        <f>IF(ISNA(VLOOKUP(A50,List2!$AE$4:$AE$49,1,FALSE)),0,1)</f>
        <v>0</v>
      </c>
      <c r="G50">
        <f>IF(ISNA(VLOOKUP(A50,List2!$AF$4:$AF$49,1,FALSE)),0,1)</f>
        <v>0</v>
      </c>
      <c r="H50">
        <f>IF(ISNA(VLOOKUP(A50,List2!$AG$4:$AG$49,1,FALSE)),0,1)</f>
        <v>0</v>
      </c>
      <c r="I50" s="2">
        <f t="shared" si="0"/>
        <v>0</v>
      </c>
      <c r="J50" t="str">
        <f t="shared" si="1"/>
        <v/>
      </c>
      <c r="K50" t="str">
        <f t="shared" si="2"/>
        <v/>
      </c>
      <c r="L50" t="str">
        <f t="shared" si="3"/>
        <v/>
      </c>
    </row>
    <row r="51" spans="1:12" x14ac:dyDescent="0.25">
      <c r="A51" s="25" t="s">
        <v>147</v>
      </c>
      <c r="B51" s="24" t="s">
        <v>148</v>
      </c>
      <c r="C51">
        <f>IF(ISNA(VLOOKUP(A51,List2!$AB$4:$AB$49,1,FALSE)),0,1)</f>
        <v>0</v>
      </c>
      <c r="D51">
        <f>IF(ISNA(VLOOKUP(A51,List2!$AC$4:$AC$49,1,FALSE)),0,1)</f>
        <v>0</v>
      </c>
      <c r="E51">
        <f>IF(ISNA(VLOOKUP(A51,List2!$AD$4:$AD$49,1,FALSE)),0,1)</f>
        <v>0</v>
      </c>
      <c r="F51">
        <f>IF(ISNA(VLOOKUP(A51,List2!$AE$4:$AE$49,1,FALSE)),0,1)</f>
        <v>0</v>
      </c>
      <c r="G51">
        <f>IF(ISNA(VLOOKUP(A51,List2!$AF$4:$AF$49,1,FALSE)),0,1)</f>
        <v>0</v>
      </c>
      <c r="H51">
        <f>IF(ISNA(VLOOKUP(A51,List2!$AG$4:$AG$49,1,FALSE)),0,1)</f>
        <v>0</v>
      </c>
      <c r="I51" s="2">
        <f t="shared" si="0"/>
        <v>0</v>
      </c>
      <c r="J51" t="str">
        <f t="shared" si="1"/>
        <v/>
      </c>
      <c r="K51" t="str">
        <f t="shared" si="2"/>
        <v/>
      </c>
      <c r="L51" t="str">
        <f t="shared" si="3"/>
        <v/>
      </c>
    </row>
    <row r="52" spans="1:12" x14ac:dyDescent="0.25">
      <c r="A52" s="25" t="s">
        <v>149</v>
      </c>
      <c r="B52" s="24" t="s">
        <v>150</v>
      </c>
      <c r="C52">
        <f>IF(ISNA(VLOOKUP(A52,List2!$AB$4:$AB$49,1,FALSE)),0,1)</f>
        <v>0</v>
      </c>
      <c r="D52">
        <f>IF(ISNA(VLOOKUP(A52,List2!$AC$4:$AC$49,1,FALSE)),0,1)</f>
        <v>0</v>
      </c>
      <c r="E52">
        <f>IF(ISNA(VLOOKUP(A52,List2!$AD$4:$AD$49,1,FALSE)),0,1)</f>
        <v>0</v>
      </c>
      <c r="F52">
        <f>IF(ISNA(VLOOKUP(A52,List2!$AE$4:$AE$49,1,FALSE)),0,1)</f>
        <v>0</v>
      </c>
      <c r="G52">
        <f>IF(ISNA(VLOOKUP(A52,List2!$AF$4:$AF$49,1,FALSE)),0,1)</f>
        <v>0</v>
      </c>
      <c r="H52">
        <f>IF(ISNA(VLOOKUP(A52,List2!$AG$4:$AG$49,1,FALSE)),0,1)</f>
        <v>0</v>
      </c>
      <c r="I52" s="2">
        <f t="shared" ref="I52:I54" si="4">SUM(C52:H52)</f>
        <v>0</v>
      </c>
      <c r="J52" t="str">
        <f t="shared" ref="J52:J54" si="5">IF(I52=0,"",A52)</f>
        <v/>
      </c>
      <c r="K52" t="str">
        <f t="shared" ref="K52:K54" si="6">IF(I52=0,"",B52)</f>
        <v/>
      </c>
      <c r="L52" t="str">
        <f t="shared" ref="L52:L54" si="7">IF(I52=0,"",J52&amp;" "&amp;K52&amp;", ")</f>
        <v/>
      </c>
    </row>
    <row r="53" spans="1:12" x14ac:dyDescent="0.25">
      <c r="A53" s="23" t="s">
        <v>151</v>
      </c>
      <c r="B53" s="24" t="s">
        <v>27</v>
      </c>
      <c r="C53">
        <f>IF(ISNA(VLOOKUP(A53,List2!$AB$4:$AB$49,1,FALSE)),0,1)</f>
        <v>0</v>
      </c>
      <c r="D53">
        <f>IF(ISNA(VLOOKUP(A53,List2!$AC$4:$AC$49,1,FALSE)),0,1)</f>
        <v>0</v>
      </c>
      <c r="E53">
        <f>IF(ISNA(VLOOKUP(A53,List2!$AD$4:$AD$49,1,FALSE)),0,1)</f>
        <v>0</v>
      </c>
      <c r="F53">
        <f>IF(ISNA(VLOOKUP(A53,List2!$AE$4:$AE$49,1,FALSE)),0,1)</f>
        <v>0</v>
      </c>
      <c r="G53">
        <f>IF(ISNA(VLOOKUP(A53,List2!$AF$4:$AF$49,1,FALSE)),0,1)</f>
        <v>0</v>
      </c>
      <c r="H53">
        <f>IF(ISNA(VLOOKUP(A53,List2!$AG$4:$AG$49,1,FALSE)),0,1)</f>
        <v>0</v>
      </c>
      <c r="I53" s="2">
        <f t="shared" si="4"/>
        <v>0</v>
      </c>
      <c r="J53" t="str">
        <f t="shared" si="5"/>
        <v/>
      </c>
      <c r="K53" t="str">
        <f t="shared" si="6"/>
        <v/>
      </c>
      <c r="L53" t="str">
        <f t="shared" si="7"/>
        <v/>
      </c>
    </row>
    <row r="54" spans="1:12" x14ac:dyDescent="0.25">
      <c r="A54" s="25" t="s">
        <v>152</v>
      </c>
      <c r="B54" s="24" t="s">
        <v>153</v>
      </c>
      <c r="C54">
        <f>IF(ISNA(VLOOKUP(A54,List2!$AB$4:$AB$49,1,FALSE)),0,1)</f>
        <v>0</v>
      </c>
      <c r="D54">
        <f>IF(ISNA(VLOOKUP(A54,List2!$AC$4:$AC$49,1,FALSE)),0,1)</f>
        <v>0</v>
      </c>
      <c r="E54">
        <f>IF(ISNA(VLOOKUP(A54,List2!$AD$4:$AD$49,1,FALSE)),0,1)</f>
        <v>0</v>
      </c>
      <c r="F54">
        <f>IF(ISNA(VLOOKUP(A54,List2!$AE$4:$AE$49,1,FALSE)),0,1)</f>
        <v>0</v>
      </c>
      <c r="G54">
        <f>IF(ISNA(VLOOKUP(A54,List2!$AF$4:$AF$49,1,FALSE)),0,1)</f>
        <v>0</v>
      </c>
      <c r="H54">
        <f>IF(ISNA(VLOOKUP(A54,List2!$AG$4:$AG$49,1,FALSE)),0,1)</f>
        <v>0</v>
      </c>
      <c r="I54" s="2">
        <f t="shared" si="4"/>
        <v>0</v>
      </c>
      <c r="J54" t="str">
        <f t="shared" si="5"/>
        <v/>
      </c>
      <c r="K54" t="str">
        <f t="shared" si="6"/>
        <v/>
      </c>
      <c r="L54" t="str">
        <f t="shared" si="7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2020-12-15T21:25:49Z</cp:lastPrinted>
  <dcterms:created xsi:type="dcterms:W3CDTF">2018-11-14T08:58:02Z</dcterms:created>
  <dcterms:modified xsi:type="dcterms:W3CDTF">2020-12-15T21:26:08Z</dcterms:modified>
</cp:coreProperties>
</file>